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 activeTab="2"/>
  </bookViews>
  <sheets>
    <sheet name="社保基金预算封面" sheetId="1" r:id="rId1"/>
    <sheet name="预算目录" sheetId="2" r:id="rId2"/>
    <sheet name="预算总表" sheetId="3" r:id="rId3"/>
    <sheet name="企业职工基本养老收支预算表" sheetId="4" r:id="rId4"/>
    <sheet name="城乡居民基本养老收支预算表" sheetId="5" r:id="rId5"/>
    <sheet name="机关事业单位基本养老收支预算表" sheetId="6" r:id="rId6"/>
    <sheet name="职工基本医疗收支预算表" sheetId="7" r:id="rId7"/>
    <sheet name="城乡居民基本医疗收支预算表" sheetId="8" r:id="rId8"/>
    <sheet name="工伤保险基金收支预算表" sheetId="9" r:id="rId9"/>
    <sheet name="失业保险基金收支预算表" sheetId="10" r:id="rId10"/>
    <sheet name="基本养老基础资料表" sheetId="11" r:id="rId11"/>
    <sheet name="基本医疗基础资料表" sheetId="12" r:id="rId12"/>
    <sheet name="失业工伤基础资料表" sheetId="13" r:id="rId13"/>
  </sheets>
  <calcPr calcId="125725"/>
</workbook>
</file>

<file path=xl/calcChain.xml><?xml version="1.0" encoding="utf-8"?>
<calcChain xmlns="http://schemas.openxmlformats.org/spreadsheetml/2006/main">
  <c r="C22" i="3"/>
  <c r="D22"/>
  <c r="E22"/>
  <c r="F22"/>
  <c r="G22"/>
  <c r="H22"/>
  <c r="I22"/>
  <c r="B22"/>
  <c r="D12" i="13"/>
  <c r="C12"/>
  <c r="H11"/>
  <c r="G11"/>
  <c r="H10"/>
  <c r="G10"/>
  <c r="D15" i="12"/>
  <c r="C15"/>
  <c r="H12"/>
  <c r="G12"/>
  <c r="D12"/>
  <c r="C12"/>
  <c r="H7"/>
  <c r="G7"/>
  <c r="D5"/>
  <c r="C5"/>
  <c r="H4"/>
  <c r="H24" i="11"/>
  <c r="G24"/>
  <c r="D22"/>
  <c r="C22"/>
  <c r="D18"/>
  <c r="C18"/>
  <c r="H16"/>
  <c r="G16"/>
  <c r="H7"/>
  <c r="G7"/>
  <c r="D5"/>
  <c r="C5"/>
  <c r="H4"/>
  <c r="F22" i="10"/>
  <c r="E22"/>
  <c r="C22"/>
  <c r="B22"/>
  <c r="F21"/>
  <c r="E21"/>
  <c r="C21"/>
  <c r="F20"/>
  <c r="E20"/>
  <c r="F19"/>
  <c r="E19"/>
  <c r="C19"/>
  <c r="B19"/>
  <c r="F16"/>
  <c r="E16"/>
  <c r="C16"/>
  <c r="B16"/>
  <c r="F16" i="9"/>
  <c r="E16"/>
  <c r="C16"/>
  <c r="B16"/>
  <c r="F15"/>
  <c r="E15"/>
  <c r="C15"/>
  <c r="F14"/>
  <c r="E14"/>
  <c r="F13"/>
  <c r="E13"/>
  <c r="C13"/>
  <c r="B13"/>
  <c r="F10"/>
  <c r="E10"/>
  <c r="C10"/>
  <c r="B10"/>
  <c r="F19" i="8"/>
  <c r="E19"/>
  <c r="C19"/>
  <c r="B19"/>
  <c r="F18"/>
  <c r="E18"/>
  <c r="C18"/>
  <c r="F17"/>
  <c r="E17"/>
  <c r="F16"/>
  <c r="E16"/>
  <c r="C16"/>
  <c r="B16"/>
  <c r="F13"/>
  <c r="E13"/>
  <c r="C13"/>
  <c r="B13"/>
  <c r="F5"/>
  <c r="E5"/>
  <c r="G35" i="7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E31"/>
  <c r="B31"/>
  <c r="E30"/>
  <c r="B30"/>
  <c r="G29"/>
  <c r="F29"/>
  <c r="E29"/>
  <c r="D29"/>
  <c r="C29"/>
  <c r="B29"/>
  <c r="E28"/>
  <c r="B28"/>
  <c r="E27"/>
  <c r="B27"/>
  <c r="E26"/>
  <c r="B26"/>
  <c r="E25"/>
  <c r="B25"/>
  <c r="E24"/>
  <c r="B24"/>
  <c r="E23"/>
  <c r="B23"/>
  <c r="G22"/>
  <c r="F22"/>
  <c r="E22"/>
  <c r="D22"/>
  <c r="C22"/>
  <c r="B22"/>
  <c r="G19"/>
  <c r="F19"/>
  <c r="E19"/>
  <c r="D19"/>
  <c r="C19"/>
  <c r="B19"/>
  <c r="G18"/>
  <c r="F18"/>
  <c r="E18"/>
  <c r="B18"/>
  <c r="G17"/>
  <c r="F17"/>
  <c r="E17"/>
  <c r="D17"/>
  <c r="C17"/>
  <c r="B17"/>
  <c r="E16"/>
  <c r="B16"/>
  <c r="E15"/>
  <c r="B15"/>
  <c r="G14"/>
  <c r="F14"/>
  <c r="E14"/>
  <c r="D14"/>
  <c r="C14"/>
  <c r="B14"/>
  <c r="E13"/>
  <c r="B13"/>
  <c r="E12"/>
  <c r="B12"/>
  <c r="E11"/>
  <c r="B11"/>
  <c r="E10"/>
  <c r="B10"/>
  <c r="E9"/>
  <c r="B9"/>
  <c r="E8"/>
  <c r="B8"/>
  <c r="E7"/>
  <c r="B7"/>
  <c r="G6"/>
  <c r="F6"/>
  <c r="E6"/>
  <c r="D6"/>
  <c r="C6"/>
  <c r="B6"/>
  <c r="F18" i="6"/>
  <c r="E18"/>
  <c r="C18"/>
  <c r="B18"/>
  <c r="F17"/>
  <c r="E17"/>
  <c r="C17"/>
  <c r="F16"/>
  <c r="E16"/>
  <c r="F15"/>
  <c r="E15"/>
  <c r="C15"/>
  <c r="B15"/>
  <c r="F12"/>
  <c r="E12"/>
  <c r="C12"/>
  <c r="B12"/>
  <c r="F21" i="5"/>
  <c r="E21"/>
  <c r="C21"/>
  <c r="B21"/>
  <c r="F20"/>
  <c r="E20"/>
  <c r="C20"/>
  <c r="F19"/>
  <c r="E19"/>
  <c r="F18"/>
  <c r="E18"/>
  <c r="C18"/>
  <c r="B18"/>
  <c r="F15"/>
  <c r="E15"/>
  <c r="C15"/>
  <c r="B15"/>
  <c r="F21" i="4"/>
  <c r="E21"/>
  <c r="C21"/>
  <c r="B21"/>
  <c r="F20"/>
  <c r="E20"/>
  <c r="C20"/>
  <c r="F19"/>
  <c r="E19"/>
  <c r="F18"/>
  <c r="E18"/>
  <c r="C18"/>
  <c r="B18"/>
  <c r="F13"/>
  <c r="E13"/>
  <c r="C13"/>
  <c r="B13"/>
  <c r="B21" i="3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<sst xmlns="http://schemas.openxmlformats.org/spreadsheetml/2006/main" count="704" uniqueCount="289">
  <si>
    <t>附件1</t>
  </si>
  <si>
    <t xml:space="preserve">    2021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</si>
  <si>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</si>
  <si>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</si>
  <si>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</si>
  <si>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</si>
  <si>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</si>
  <si>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</si>
  <si>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</si>
  <si>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</si>
  <si>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</si>
  <si>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</si>
  <si>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</si>
  <si>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</si>
  <si>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</si>
  <si>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</si>
  <si>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</si>
  <si>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</si>
  <si>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</si>
  <si>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</si>
  <si>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</si>
  <si>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</si>
  <si>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一、2021年社会保险基金收支预算总表...........................................................</t>
  </si>
  <si>
    <t>社预01表</t>
  </si>
  <si>
    <t>二、2021年企业职工基本养老保险基金收支预算表.........................................................</t>
  </si>
  <si>
    <t>社预02表</t>
  </si>
  <si>
    <t>三、2021年城乡居民基本养老保险基金收支预算表.........................................................</t>
  </si>
  <si>
    <t>社预03表</t>
  </si>
  <si>
    <t>四、2021年机关事业单位基本养老保险基金收支预算表...................................................</t>
  </si>
  <si>
    <t>社预04表</t>
  </si>
  <si>
    <t>五、2021年职工基本医疗保险(含生育保险)基金收支预算表.........................................................</t>
  </si>
  <si>
    <t>社预05表</t>
  </si>
  <si>
    <t>六、2021年城乡居民基本医疗保险基金收支预算表...................................................</t>
  </si>
  <si>
    <t>社预06表</t>
  </si>
  <si>
    <t>七、2021年工伤保险基金收支预算表...............................................</t>
  </si>
  <si>
    <t>社预07表</t>
  </si>
  <si>
    <t>八、2021年失业保险基金收支预算表.....................................................</t>
  </si>
  <si>
    <t>社预08表</t>
  </si>
  <si>
    <t>九、2021年基本养老保险基础资料表.....................................................</t>
  </si>
  <si>
    <t>社预附01表</t>
  </si>
  <si>
    <t>十、2021年基本医疗保险基础资料表.....................................................</t>
  </si>
  <si>
    <t>社预附02表</t>
  </si>
  <si>
    <t>十一、2021年失业保险、工伤保险基础资料表.....................................................</t>
  </si>
  <si>
    <t>社预附03表</t>
  </si>
  <si>
    <t>2021年社会保险基金收支预算总表</t>
  </si>
  <si>
    <t>庐山市</t>
  </si>
  <si>
    <t>单位：元</t>
  </si>
  <si>
    <t>项        目</t>
  </si>
  <si>
    <t>合计</t>
  </si>
  <si>
    <t xml:space="preserve">企业职工基本
养老保险基金
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</si>
  <si>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</si>
  <si>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</si>
  <si>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</si>
  <si>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</si>
  <si>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</si>
  <si>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</si>
  <si>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</si>
  <si>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</si>
  <si>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</si>
  <si>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</si>
  <si>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</si>
  <si>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</si>
  <si>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</si>
  <si>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</si>
  <si>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</si>
  <si>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</si>
  <si>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</si>
  <si>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</si>
  <si>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</si>
  <si>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</si>
  <si>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</si>
  <si>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</si>
  <si>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2021年企业职工基本养老保险基金收支预算表</t>
  </si>
  <si>
    <t>2020年执行数</t>
  </si>
  <si>
    <t>2021年预算数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</si>
  <si>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</si>
  <si>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</si>
  <si>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</si>
  <si>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</si>
  <si>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</si>
  <si>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</si>
  <si>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</si>
  <si>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</si>
  <si>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</si>
  <si>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</si>
  <si>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</si>
  <si>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</si>
  <si>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</si>
  <si>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</si>
  <si>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其中：滞纳金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</si>
  <si>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</si>
  <si>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</si>
  <si>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</si>
  <si>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</si>
  <si>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</si>
  <si>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</si>
  <si>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</si>
  <si>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</si>
  <si>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</si>
  <si>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</si>
  <si>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</si>
  <si>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</si>
  <si>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</si>
  <si>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</si>
  <si>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</si>
  <si>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</si>
  <si>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第 2 页</t>
  </si>
  <si>
    <t>2021年城乡居民基本养老保险基金收支预算表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</si>
  <si>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</si>
  <si>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</si>
  <si>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</si>
  <si>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</si>
  <si>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</si>
  <si>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</si>
  <si>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</si>
  <si>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</si>
  <si>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</si>
  <si>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</si>
  <si>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</si>
  <si>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</si>
  <si>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</si>
  <si>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</si>
  <si>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</si>
  <si>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</si>
  <si>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</si>
  <si>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第 3 页</t>
  </si>
  <si>
    <t>2021年机关事业单位基本养老保险基金收支预算表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</si>
  <si>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</si>
  <si>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</si>
  <si>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</si>
  <si>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</si>
  <si>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</si>
  <si>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</si>
  <si>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</si>
  <si>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</si>
  <si>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</si>
  <si>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</si>
  <si>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</si>
  <si>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</si>
  <si>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</si>
  <si>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</si>
  <si>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</si>
  <si>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</si>
  <si>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2021年职工基本医疗保险(含生育保险)基金收支预算表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</si>
  <si>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</si>
  <si>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</si>
  <si>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</si>
  <si>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</si>
  <si>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</si>
  <si>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</si>
  <si>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</si>
  <si>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</si>
  <si>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</si>
  <si>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</si>
  <si>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</si>
  <si>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第 5 页</t>
  </si>
  <si>
    <t>2021年城乡居民基本医疗保险基金收支预算表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</si>
  <si>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</si>
  <si>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</si>
  <si>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</si>
  <si>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</si>
  <si>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</si>
  <si>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</si>
  <si>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</si>
  <si>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</si>
  <si>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</si>
  <si>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</si>
  <si>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</si>
  <si>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</si>
  <si>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</si>
  <si>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</si>
  <si>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2021年工伤保险基金收支预算表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</si>
  <si>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</si>
  <si>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</si>
  <si>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</si>
  <si>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</si>
  <si>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</si>
  <si>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四、其他支出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</si>
  <si>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</si>
  <si>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</si>
  <si>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</si>
  <si>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</si>
  <si>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</si>
  <si>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</si>
  <si>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</si>
  <si>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2021年失业保险基金收支预算表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</si>
  <si>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</si>
  <si>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</si>
  <si>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</si>
  <si>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</si>
  <si>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</si>
  <si>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</si>
  <si>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</si>
  <si>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</si>
  <si>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</si>
  <si>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</si>
  <si>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</si>
  <si>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</si>
  <si>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</si>
  <si>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</si>
  <si>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</si>
  <si>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</si>
  <si>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</si>
  <si>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</si>
  <si>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2021年基本养老保险基础资料表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</si>
  <si>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</si>
  <si>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</si>
  <si>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</si>
  <si>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</si>
  <si>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</si>
  <si>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</si>
  <si>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</si>
  <si>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</si>
  <si>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</si>
  <si>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元
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</si>
  <si>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</si>
  <si>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</si>
  <si>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</si>
  <si>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</si>
  <si>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</si>
  <si>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</si>
  <si>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</si>
  <si>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</si>
  <si>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</si>
  <si>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</si>
  <si>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</si>
  <si>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</si>
  <si>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</si>
  <si>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</si>
  <si>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</si>
  <si>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</si>
  <si>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</si>
  <si>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</si>
  <si>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</si>
  <si>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</si>
  <si>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</si>
  <si>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</si>
  <si>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</si>
  <si>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</si>
  <si>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</si>
  <si>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</si>
  <si>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</si>
  <si>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</si>
  <si>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</si>
  <si>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</si>
  <si>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</si>
  <si>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</si>
  <si>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</si>
  <si>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</si>
  <si>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第 9 页</t>
  </si>
  <si>
    <t>2021年基本医疗保险基础资料表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</si>
  <si>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</si>
  <si>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</si>
  <si>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</si>
  <si>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</si>
  <si>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</si>
  <si>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</si>
  <si>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</si>
  <si>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</si>
  <si>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</si>
  <si>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</si>
  <si>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</si>
  <si>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</si>
  <si>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</si>
  <si>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</si>
  <si>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</si>
  <si>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</si>
  <si>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</si>
  <si>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</si>
  <si>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</si>
  <si>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</si>
  <si>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</si>
  <si>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</si>
  <si>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第 10 页</t>
  </si>
  <si>
    <t>2021年失业保险、工伤保险基础资料表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</si>
  <si>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</si>
  <si>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</si>
  <si>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</si>
  <si>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</si>
  <si>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</si>
  <si>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</si>
  <si>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</si>
  <si>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</si>
  <si>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</si>
  <si>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</si>
  <si>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</si>
  <si>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</si>
  <si>
    <t>第 11 页</t>
  </si>
  <si>
    <t>城乡居民基本
养老保险基金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</si>
</sst>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_ ;\-0;;"/>
    <numFmt numFmtId="177" formatCode="#,##0_ ;\-#,##0;;"/>
    <numFmt numFmtId="178" formatCode="#,##0_ ;\-#,##0"/>
    <numFmt numFmtId="179" formatCode="#,##0.00_ ;\-#,##0.00;;"/>
    <numFmt numFmtId="180" formatCode="#,##0.00_ ;\-#,##0.00"/>
  </numFmts>
  <fonts count="28">
    <font>
      <sz val="11"/>
      <color theme="1"/>
      <name val="宋体"/>
      <family val="2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30"/>
      <color indexed="8"/>
      <name val="宋体"/>
      <charset val="134"/>
    </font>
    <font>
      <sz val="27"/>
      <color indexed="8"/>
      <name val="宋体"/>
      <charset val="134"/>
    </font>
    <font>
      <sz val="41"/>
      <color indexed="8"/>
      <name val="黑体"/>
      <family val="3"/>
      <charset val="134"/>
    </font>
    <font>
      <b/>
      <sz val="25"/>
      <color indexed="8"/>
      <name val="宋体"/>
      <charset val="134"/>
    </font>
    <font>
      <sz val="12"/>
      <name val="宋体"/>
      <charset val="134"/>
    </font>
    <font>
      <sz val="12"/>
      <color indexed="12"/>
      <name val="宋体"/>
      <charset val="134"/>
    </font>
    <font>
      <b/>
      <sz val="41"/>
      <color indexed="8"/>
      <name val="宋体"/>
      <charset val="134"/>
    </font>
    <font>
      <sz val="18"/>
      <color indexed="8"/>
      <name val="宋体"/>
      <charset val="134"/>
    </font>
    <font>
      <sz val="21"/>
      <color indexed="8"/>
      <name val="宋体"/>
      <charset val="134"/>
    </font>
    <font>
      <sz val="29"/>
      <color indexed="8"/>
      <name val="宋体"/>
      <charset val="134"/>
    </font>
    <font>
      <sz val="18"/>
      <color indexed="8"/>
      <name val="华文中宋"/>
      <family val="3"/>
      <charset val="134"/>
    </font>
    <font>
      <sz val="11"/>
      <color indexed="8"/>
      <name val="宋体"/>
      <family val="3"/>
      <charset val="134"/>
    </font>
    <font>
      <b/>
      <sz val="29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7"/>
      <color indexed="8"/>
      <name val="华文中宋"/>
      <family val="3"/>
      <charset val="134"/>
    </font>
    <font>
      <sz val="12"/>
      <color indexed="8"/>
      <name val="@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18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00"/>
        <bgColor indexed="64"/>
      </patternFill>
    </fill>
  </fills>
  <borders count="20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526">
    <xf numFmtId="0" fontId="0" fillId="0" borderId="0" xfId="0"/>
    <xf numFmtId="0" fontId="1" fillId="2" borderId="1" xfId="1" applyFont="1" applyFill="1" applyBorder="1"/>
    <xf numFmtId="0" fontId="2" fillId="31" borderId="30" xfId="1" applyFont="1" applyFill="1" applyBorder="1"/>
    <xf numFmtId="0" fontId="13" fillId="33" borderId="32" xfId="1" applyFont="1" applyFill="1" applyBorder="1" applyAlignment="1">
      <alignment horizontal="center" vertical="center"/>
    </xf>
    <xf numFmtId="0" fontId="14" fillId="34" borderId="33" xfId="1" applyFont="1" applyFill="1" applyBorder="1"/>
    <xf numFmtId="0" fontId="2" fillId="35" borderId="34" xfId="1" applyFont="1" applyFill="1" applyBorder="1" applyAlignment="1">
      <alignment vertical="center"/>
    </xf>
    <xf numFmtId="0" fontId="2" fillId="36" borderId="35" xfId="1" applyFont="1" applyFill="1" applyBorder="1" applyAlignment="1">
      <alignment horizontal="right" vertical="center"/>
    </xf>
    <xf numFmtId="0" fontId="2" fillId="37" borderId="36" xfId="1" applyFont="1" applyFill="1" applyBorder="1" applyAlignment="1">
      <alignment horizontal="right"/>
    </xf>
    <xf numFmtId="0" fontId="2" fillId="3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6" fillId="8" borderId="7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176" fontId="2" fillId="10" borderId="9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177" fontId="2" fillId="11" borderId="10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176" fontId="2" fillId="10" borderId="9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6" fillId="13" borderId="12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horizontal="center" vertical="center"/>
    </xf>
    <xf numFmtId="0" fontId="2" fillId="15" borderId="14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horizontal="center" vertical="center"/>
    </xf>
    <xf numFmtId="0" fontId="2" fillId="15" borderId="14" xfId="1" applyFont="1" applyFill="1" applyBorder="1" applyAlignment="1">
      <alignment horizontal="left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6" fillId="8" borderId="7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7" fillId="16" borderId="15" xfId="1" applyFont="1" applyFill="1" applyBorder="1" applyAlignment="1">
      <alignment horizontal="center" vertical="center"/>
    </xf>
    <xf numFmtId="176" fontId="2" fillId="17" borderId="16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176" fontId="2" fillId="17" borderId="16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176" fontId="2" fillId="17" borderId="16" xfId="1" applyNumberFormat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2" fillId="5" borderId="4" xfId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178" fontId="8" fillId="19" borderId="18" xfId="1" applyNumberFormat="1" applyFont="1" applyFill="1" applyBorder="1" applyAlignment="1">
      <alignment horizontal="right" vertical="center"/>
    </xf>
    <xf numFmtId="0" fontId="2" fillId="9" borderId="8" xfId="1" applyFont="1" applyFill="1" applyBorder="1" applyAlignment="1">
      <alignment horizontal="center" vertical="center"/>
    </xf>
    <xf numFmtId="178" fontId="8" fillId="19" borderId="18" xfId="1" applyNumberFormat="1" applyFont="1" applyFill="1" applyBorder="1" applyAlignment="1">
      <alignment horizontal="right" vertical="center"/>
    </xf>
    <xf numFmtId="0" fontId="2" fillId="9" borderId="8" xfId="1" applyFont="1" applyFill="1" applyBorder="1" applyAlignment="1">
      <alignment horizontal="center" vertical="center"/>
    </xf>
    <xf numFmtId="178" fontId="8" fillId="19" borderId="18" xfId="1" applyNumberFormat="1" applyFont="1" applyFill="1" applyBorder="1" applyAlignment="1">
      <alignment horizontal="right" vertical="center"/>
    </xf>
    <xf numFmtId="0" fontId="2" fillId="9" borderId="8" xfId="1" applyFont="1" applyFill="1" applyBorder="1" applyAlignment="1">
      <alignment horizontal="center" vertical="center"/>
    </xf>
    <xf numFmtId="0" fontId="7" fillId="18" borderId="17" xfId="1" applyFont="1" applyFill="1" applyBorder="1" applyAlignment="1">
      <alignment vertical="center"/>
    </xf>
    <xf numFmtId="0" fontId="7" fillId="18" borderId="17" xfId="1" applyFont="1" applyFill="1" applyBorder="1" applyAlignment="1">
      <alignment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6" fillId="13" borderId="12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9" fillId="20" borderId="19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vertical="center"/>
    </xf>
    <xf numFmtId="0" fontId="2" fillId="21" borderId="20" xfId="1" applyFont="1" applyFill="1" applyBorder="1" applyAlignment="1">
      <alignment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15" borderId="14" xfId="1" applyFont="1" applyFill="1" applyBorder="1" applyAlignment="1">
      <alignment horizontal="left"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10" fillId="22" borderId="21" xfId="1" applyFont="1" applyFill="1" applyBorder="1" applyAlignment="1">
      <alignment vertical="center"/>
    </xf>
    <xf numFmtId="0" fontId="2" fillId="15" borderId="14" xfId="1" applyFont="1" applyFill="1" applyBorder="1" applyAlignment="1">
      <alignment horizontal="left" vertical="center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10" fillId="22" borderId="21" xfId="1" applyFont="1" applyFill="1" applyBorder="1" applyAlignment="1">
      <alignment vertical="center"/>
    </xf>
    <xf numFmtId="0" fontId="2" fillId="24" borderId="23" xfId="1" applyFont="1" applyFill="1" applyBorder="1" applyAlignment="1">
      <alignment vertical="center" wrapText="1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2" fillId="24" borderId="23" xfId="1" applyFont="1" applyFill="1" applyBorder="1" applyAlignment="1">
      <alignment vertical="center" wrapText="1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7" fillId="12" borderId="11" xfId="1" applyFont="1" applyFill="1" applyBorder="1"/>
    <xf numFmtId="0" fontId="10" fillId="22" borderId="21" xfId="1" applyFont="1" applyFill="1" applyBorder="1" applyAlignment="1">
      <alignment vertical="center"/>
    </xf>
    <xf numFmtId="0" fontId="2" fillId="24" borderId="23" xfId="1" applyFont="1" applyFill="1" applyBorder="1" applyAlignment="1">
      <alignment vertical="center" wrapText="1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25" borderId="24" xfId="1" applyFont="1" applyFill="1" applyBorder="1"/>
    <xf numFmtId="0" fontId="11" fillId="26" borderId="25" xfId="1" applyFont="1" applyFill="1" applyBorder="1" applyAlignment="1">
      <alignment horizontal="center" vertical="center"/>
    </xf>
    <xf numFmtId="0" fontId="11" fillId="27" borderId="26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2" fillId="28" borderId="27" xfId="1" applyFont="1" applyFill="1" applyBorder="1"/>
    <xf numFmtId="0" fontId="11" fillId="27" borderId="26" xfId="1" applyFont="1" applyFill="1" applyBorder="1" applyAlignment="1">
      <alignment horizontal="center" vertical="center"/>
    </xf>
    <xf numFmtId="0" fontId="11" fillId="27" borderId="26" xfId="1" applyFont="1" applyFill="1" applyBorder="1" applyAlignment="1">
      <alignment horizontal="center" vertical="center"/>
    </xf>
    <xf numFmtId="0" fontId="11" fillId="26" borderId="25" xfId="1" applyFont="1" applyFill="1" applyBorder="1" applyAlignment="1">
      <alignment horizontal="center" vertical="center"/>
    </xf>
    <xf numFmtId="0" fontId="11" fillId="29" borderId="28" xfId="1" applyFont="1" applyFill="1" applyBorder="1"/>
    <xf numFmtId="0" fontId="11" fillId="29" borderId="28" xfId="1" applyFont="1" applyFill="1" applyBorder="1"/>
    <xf numFmtId="0" fontId="11" fillId="29" borderId="28" xfId="1" applyFont="1" applyFill="1" applyBorder="1"/>
    <xf numFmtId="0" fontId="11" fillId="30" borderId="29" xfId="1" applyFont="1" applyFill="1" applyBorder="1"/>
    <xf numFmtId="0" fontId="11" fillId="29" borderId="28" xfId="1" applyFont="1" applyFill="1" applyBorder="1"/>
    <xf numFmtId="179" fontId="2" fillId="183" borderId="53" xfId="1" applyNumberFormat="1" applyFont="1" applyFill="1" applyBorder="1" applyAlignment="1">
      <alignment horizontal="right" vertical="center"/>
    </xf>
    <xf numFmtId="179" fontId="2" fillId="183" borderId="54" xfId="1" applyNumberFormat="1" applyFont="1" applyFill="1" applyBorder="1" applyAlignment="1">
      <alignment horizontal="right" vertical="center"/>
    </xf>
    <xf numFmtId="179" fontId="2" fillId="183" borderId="55" xfId="1" applyNumberFormat="1" applyFont="1" applyFill="1" applyBorder="1" applyAlignment="1">
      <alignment horizontal="righ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59" borderId="62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80" fontId="2" fillId="62" borderId="65" xfId="1" applyNumberFormat="1" applyFont="1" applyFill="1" applyBorder="1" applyAlignment="1">
      <alignment horizontal="right" vertical="center"/>
    </xf>
    <xf numFmtId="180" fontId="2" fillId="63" borderId="66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80" fontId="2" fillId="64" borderId="67" xfId="1" applyNumberFormat="1" applyFont="1" applyFill="1" applyBorder="1" applyAlignment="1">
      <alignment horizontal="right" vertical="center"/>
    </xf>
    <xf numFmtId="180" fontId="2" fillId="65" borderId="68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6" borderId="69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80" fontId="2" fillId="69" borderId="72" xfId="1" applyNumberFormat="1" applyFont="1" applyFill="1" applyBorder="1" applyAlignment="1">
      <alignment horizontal="right" vertical="center"/>
    </xf>
    <xf numFmtId="180" fontId="2" fillId="69" borderId="72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80" fontId="2" fillId="69" borderId="72" xfId="1" applyNumberFormat="1" applyFont="1" applyFill="1" applyBorder="1" applyAlignment="1">
      <alignment horizontal="right" vertical="center"/>
    </xf>
    <xf numFmtId="180" fontId="2" fillId="69" borderId="72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1" borderId="74" xfId="1" applyNumberFormat="1" applyFont="1" applyFill="1" applyBorder="1" applyAlignment="1">
      <alignment vertical="center"/>
    </xf>
    <xf numFmtId="180" fontId="2" fillId="69" borderId="72" xfId="1" applyNumberFormat="1" applyFont="1" applyFill="1" applyBorder="1" applyAlignment="1">
      <alignment horizontal="right" vertical="center"/>
    </xf>
    <xf numFmtId="180" fontId="2" fillId="69" borderId="72" xfId="1" applyNumberFormat="1" applyFont="1" applyFill="1" applyBorder="1" applyAlignment="1">
      <alignment horizontal="right" vertical="center"/>
    </xf>
    <xf numFmtId="49" fontId="2" fillId="72" borderId="75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75" borderId="78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7" borderId="80" xfId="1" applyNumberFormat="1" applyFont="1" applyFill="1" applyBorder="1" applyAlignment="1">
      <alignment vertical="center"/>
    </xf>
    <xf numFmtId="179" fontId="2" fillId="78" borderId="81" xfId="1" applyNumberFormat="1" applyFont="1" applyFill="1" applyBorder="1" applyAlignment="1">
      <alignment horizontal="right" vertical="center"/>
    </xf>
    <xf numFmtId="179" fontId="2" fillId="78" borderId="81" xfId="1" applyNumberFormat="1" applyFont="1" applyFill="1" applyBorder="1" applyAlignment="1">
      <alignment horizontal="right" vertical="center"/>
    </xf>
    <xf numFmtId="49" fontId="2" fillId="79" borderId="82" xfId="1" applyNumberFormat="1" applyFont="1" applyFill="1" applyBorder="1" applyAlignment="1">
      <alignment horizontal="center" vertical="center"/>
    </xf>
    <xf numFmtId="49" fontId="2" fillId="80" borderId="83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183" borderId="8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81" borderId="85" xfId="1" applyNumberFormat="1" applyFont="1" applyFill="1" applyBorder="1" applyAlignment="1">
      <alignment horizontal="right" vertical="center"/>
    </xf>
    <xf numFmtId="179" fontId="2" fillId="82" borderId="86" xfId="1" applyNumberFormat="1" applyFont="1" applyFill="1" applyBorder="1" applyAlignment="1">
      <alignment horizontal="right" vertical="center"/>
    </xf>
    <xf numFmtId="49" fontId="2" fillId="83" borderId="87" xfId="1" applyNumberFormat="1" applyFont="1" applyFill="1" applyBorder="1" applyAlignment="1">
      <alignment vertical="center" wrapTex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83" borderId="87" xfId="1" applyNumberFormat="1" applyFont="1" applyFill="1" applyBorder="1" applyAlignment="1">
      <alignment vertical="center" wrapTex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81" borderId="85" xfId="1" applyNumberFormat="1" applyFont="1" applyFill="1" applyBorder="1" applyAlignment="1">
      <alignment horizontal="right" vertical="center"/>
    </xf>
    <xf numFmtId="179" fontId="2" fillId="82" borderId="86" xfId="1" applyNumberFormat="1" applyFont="1" applyFill="1" applyBorder="1" applyAlignment="1">
      <alignment horizontal="right" vertical="center"/>
    </xf>
    <xf numFmtId="49" fontId="2" fillId="83" borderId="87" xfId="1" applyNumberFormat="1" applyFont="1" applyFill="1" applyBorder="1" applyAlignment="1">
      <alignment vertical="center" wrapTex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83" borderId="87" xfId="1" applyNumberFormat="1" applyFont="1" applyFill="1" applyBorder="1" applyAlignment="1">
      <alignment vertical="center" wrapTex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183" borderId="88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183" borderId="89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5" borderId="91" xfId="1" applyNumberFormat="1" applyFont="1" applyFill="1" applyBorder="1" applyAlignment="1">
      <alignment vertical="center"/>
    </xf>
    <xf numFmtId="179" fontId="2" fillId="86" borderId="92" xfId="1" applyNumberFormat="1" applyFont="1" applyFill="1" applyBorder="1" applyAlignment="1">
      <alignment horizontal="right" vertical="center"/>
    </xf>
    <xf numFmtId="179" fontId="2" fillId="86" borderId="92" xfId="1" applyNumberFormat="1" applyFont="1" applyFill="1" applyBorder="1" applyAlignment="1">
      <alignment horizontal="right" vertical="center"/>
    </xf>
    <xf numFmtId="49" fontId="2" fillId="85" borderId="91" xfId="1" applyNumberFormat="1" applyFont="1" applyFill="1" applyBorder="1" applyAlignment="1">
      <alignment vertical="center"/>
    </xf>
    <xf numFmtId="179" fontId="2" fillId="86" borderId="92" xfId="1" applyNumberFormat="1" applyFont="1" applyFill="1" applyBorder="1" applyAlignment="1">
      <alignment horizontal="right" vertical="center"/>
    </xf>
    <xf numFmtId="49" fontId="2" fillId="87" borderId="93" xfId="1" applyNumberFormat="1" applyFont="1" applyFill="1" applyBorder="1" applyAlignment="1">
      <alignment horizontal="righ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2" fillId="88" borderId="94" xfId="1" applyNumberFormat="1" applyFont="1" applyFill="1" applyBorder="1" applyAlignment="1">
      <alignment vertical="center"/>
    </xf>
    <xf numFmtId="179" fontId="2" fillId="89" borderId="95" xfId="1" applyNumberFormat="1" applyFont="1" applyFill="1" applyBorder="1" applyAlignment="1">
      <alignment horizontal="right" vertical="center"/>
    </xf>
    <xf numFmtId="179" fontId="2" fillId="89" borderId="95" xfId="1" applyNumberFormat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179" fontId="2" fillId="89" borderId="95" xfId="1" applyNumberFormat="1" applyFont="1" applyFill="1" applyBorder="1" applyAlignment="1">
      <alignment horizontal="right" vertical="center"/>
    </xf>
    <xf numFmtId="179" fontId="2" fillId="89" borderId="95" xfId="1" applyNumberFormat="1" applyFont="1" applyFill="1" applyBorder="1" applyAlignment="1">
      <alignment horizontal="right" vertical="center"/>
    </xf>
    <xf numFmtId="49" fontId="2" fillId="77" borderId="80" xfId="1" applyNumberFormat="1" applyFont="1" applyFill="1" applyBorder="1" applyAlignment="1">
      <alignment vertical="center"/>
    </xf>
    <xf numFmtId="179" fontId="2" fillId="78" borderId="81" xfId="1" applyNumberFormat="1" applyFont="1" applyFill="1" applyBorder="1" applyAlignment="1">
      <alignment horizontal="right" vertical="center"/>
    </xf>
    <xf numFmtId="179" fontId="2" fillId="78" borderId="81" xfId="1" applyNumberFormat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179" fontId="2" fillId="78" borderId="81" xfId="1" applyNumberFormat="1" applyFont="1" applyFill="1" applyBorder="1" applyAlignment="1">
      <alignment horizontal="right" vertical="center"/>
    </xf>
    <xf numFmtId="179" fontId="2" fillId="78" borderId="81" xfId="1" applyNumberFormat="1" applyFont="1" applyFill="1" applyBorder="1" applyAlignment="1">
      <alignment horizontal="right" vertical="center"/>
    </xf>
    <xf numFmtId="49" fontId="2" fillId="90" borderId="96" xfId="1" applyNumberFormat="1" applyFont="1" applyFill="1" applyBorder="1" applyAlignment="1">
      <alignment vertical="center"/>
    </xf>
    <xf numFmtId="179" fontId="2" fillId="91" borderId="97" xfId="1" applyNumberFormat="1" applyFont="1" applyFill="1" applyBorder="1" applyAlignment="1">
      <alignment horizontal="right" vertical="center"/>
    </xf>
    <xf numFmtId="179" fontId="2" fillId="91" borderId="97" xfId="1" applyNumberFormat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7" borderId="80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93" borderId="99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7" borderId="80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93" borderId="99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49" fontId="2" fillId="88" borderId="94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4" borderId="100" xfId="1" applyNumberFormat="1" applyFont="1" applyFill="1" applyBorder="1" applyAlignment="1">
      <alignment horizontal="center" vertical="center"/>
    </xf>
    <xf numFmtId="49" fontId="2" fillId="77" borderId="80" xfId="1" applyNumberFormat="1" applyFont="1" applyFill="1" applyBorder="1" applyAlignment="1">
      <alignment vertical="center"/>
    </xf>
    <xf numFmtId="49" fontId="2" fillId="88" borderId="94" xfId="1" applyNumberFormat="1" applyFont="1" applyFill="1" applyBorder="1" applyAlignment="1">
      <alignment vertical="center"/>
    </xf>
    <xf numFmtId="179" fontId="2" fillId="89" borderId="95" xfId="1" applyNumberFormat="1" applyFont="1" applyFill="1" applyBorder="1" applyAlignment="1">
      <alignment horizontal="right" vertical="center"/>
    </xf>
    <xf numFmtId="179" fontId="2" fillId="183" borderId="101" xfId="1" applyNumberFormat="1" applyFont="1" applyFill="1" applyBorder="1" applyAlignment="1">
      <alignment horizontal="right" vertical="center"/>
    </xf>
    <xf numFmtId="49" fontId="2" fillId="93" borderId="99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4" borderId="100" xfId="1" applyNumberFormat="1" applyFont="1" applyFill="1" applyBorder="1" applyAlignment="1">
      <alignment horizontal="center" vertical="center"/>
    </xf>
    <xf numFmtId="49" fontId="7" fillId="95" borderId="102" xfId="1" applyNumberFormat="1" applyFont="1" applyFill="1" applyBorder="1"/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49" fontId="2" fillId="41" borderId="40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18" fillId="97" borderId="104" xfId="1" applyNumberFormat="1" applyFont="1" applyFill="1" applyBorder="1" applyAlignment="1">
      <alignment horizontal="center" vertical="center"/>
    </xf>
    <xf numFmtId="49" fontId="18" fillId="97" borderId="104" xfId="1" applyNumberFormat="1" applyFont="1" applyFill="1" applyBorder="1" applyAlignment="1">
      <alignment horizontal="center" vertical="center"/>
    </xf>
    <xf numFmtId="49" fontId="18" fillId="97" borderId="104" xfId="1" applyNumberFormat="1" applyFont="1" applyFill="1" applyBorder="1" applyAlignment="1">
      <alignment horizontal="center" vertical="center"/>
    </xf>
    <xf numFmtId="49" fontId="18" fillId="97" borderId="104" xfId="1" applyNumberFormat="1" applyFont="1" applyFill="1" applyBorder="1" applyAlignment="1">
      <alignment horizontal="center" vertical="center"/>
    </xf>
    <xf numFmtId="49" fontId="2" fillId="98" borderId="105" xfId="1" applyNumberFormat="1" applyFont="1" applyFill="1" applyBorder="1" applyAlignment="1">
      <alignment horizontal="center"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2" fillId="99" borderId="106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0" borderId="107" xfId="1" applyNumberFormat="1" applyFont="1" applyFill="1" applyBorder="1" applyAlignment="1">
      <alignment horizontal="right" vertical="center"/>
    </xf>
    <xf numFmtId="49" fontId="2" fillId="101" borderId="108" xfId="1" applyNumberFormat="1" applyFont="1" applyFill="1" applyBorder="1" applyAlignment="1">
      <alignment vertical="center"/>
    </xf>
    <xf numFmtId="180" fontId="2" fillId="69" borderId="72" xfId="1" applyNumberFormat="1" applyFont="1" applyFill="1" applyBorder="1" applyAlignment="1">
      <alignment horizontal="right" vertical="center"/>
    </xf>
    <xf numFmtId="180" fontId="2" fillId="69" borderId="72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2" borderId="109" xfId="1" applyNumberFormat="1" applyFont="1" applyFill="1" applyBorder="1" applyAlignment="1">
      <alignment horizontal="right" vertical="center"/>
    </xf>
    <xf numFmtId="49" fontId="2" fillId="101" borderId="108" xfId="1" applyNumberFormat="1" applyFont="1" applyFill="1" applyBorder="1" applyAlignment="1">
      <alignment vertical="center"/>
    </xf>
    <xf numFmtId="180" fontId="2" fillId="69" borderId="72" xfId="1" applyNumberFormat="1" applyFont="1" applyFill="1" applyBorder="1" applyAlignment="1">
      <alignment horizontal="right" vertical="center"/>
    </xf>
    <xf numFmtId="180" fontId="2" fillId="69" borderId="72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2" borderId="109" xfId="1" applyNumberFormat="1" applyFont="1" applyFill="1" applyBorder="1" applyAlignment="1">
      <alignment horizontal="right" vertical="center"/>
    </xf>
    <xf numFmtId="49" fontId="2" fillId="99" borderId="106" xfId="1" applyNumberFormat="1" applyFont="1" applyFill="1" applyBorder="1" applyAlignment="1">
      <alignment vertical="center"/>
    </xf>
    <xf numFmtId="180" fontId="2" fillId="63" borderId="66" xfId="1" applyNumberFormat="1" applyFont="1" applyFill="1" applyBorder="1" applyAlignment="1">
      <alignment horizontal="right" vertical="center"/>
    </xf>
    <xf numFmtId="180" fontId="2" fillId="63" borderId="66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103" borderId="110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5" borderId="112" xfId="1" applyNumberFormat="1" applyFont="1" applyFill="1" applyBorder="1" applyAlignment="1">
      <alignment horizontal="center" vertical="center"/>
    </xf>
    <xf numFmtId="49" fontId="2" fillId="106" borderId="113" xfId="1" applyNumberFormat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7" borderId="114" xfId="1" applyNumberFormat="1" applyFont="1" applyFill="1" applyBorder="1" applyAlignment="1">
      <alignment horizontal="right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5" borderId="112" xfId="1" applyNumberFormat="1" applyFont="1" applyFill="1" applyBorder="1" applyAlignment="1">
      <alignment horizontal="center" vertical="center"/>
    </xf>
    <xf numFmtId="49" fontId="2" fillId="68" borderId="71" xfId="1" applyNumberFormat="1" applyFont="1" applyFill="1" applyBorder="1" applyAlignment="1">
      <alignment vertical="center"/>
    </xf>
    <xf numFmtId="179" fontId="2" fillId="103" borderId="110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5" borderId="112" xfId="1" applyNumberFormat="1" applyFont="1" applyFill="1" applyBorder="1" applyAlignment="1">
      <alignment horizontal="center" vertical="center"/>
    </xf>
    <xf numFmtId="49" fontId="2" fillId="68" borderId="71" xfId="1" applyNumberFormat="1" applyFont="1" applyFill="1" applyBorder="1" applyAlignment="1">
      <alignment vertical="center"/>
    </xf>
    <xf numFmtId="179" fontId="2" fillId="82" borderId="86" xfId="1" applyNumberFormat="1" applyFont="1" applyFill="1" applyBorder="1" applyAlignment="1">
      <alignment horizontal="right" vertical="center"/>
    </xf>
    <xf numFmtId="179" fontId="2" fillId="107" borderId="114" xfId="1" applyNumberFormat="1" applyFont="1" applyFill="1" applyBorder="1" applyAlignment="1">
      <alignment horizontal="right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4" borderId="111" xfId="1" applyNumberFormat="1" applyFont="1" applyFill="1" applyBorder="1" applyAlignment="1">
      <alignment horizontal="center" vertical="center"/>
    </xf>
    <xf numFmtId="49" fontId="2" fillId="108" borderId="115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183" borderId="116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80" fontId="2" fillId="183" borderId="117" xfId="1" applyNumberFormat="1" applyFont="1" applyFill="1" applyBorder="1" applyAlignment="1">
      <alignment horizontal="right" vertical="center"/>
    </xf>
    <xf numFmtId="180" fontId="2" fillId="183" borderId="118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2" borderId="109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103" borderId="110" xfId="1" applyNumberFormat="1" applyFont="1" applyFill="1" applyBorder="1" applyAlignment="1">
      <alignment horizontal="right"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82" borderId="86" xfId="1" applyNumberFormat="1" applyFont="1" applyFill="1" applyBorder="1" applyAlignment="1">
      <alignment horizontal="right" vertical="center"/>
    </xf>
    <xf numFmtId="179" fontId="2" fillId="102" borderId="109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100" borderId="107" xfId="1" applyNumberFormat="1" applyFont="1" applyFill="1" applyBorder="1" applyAlignment="1">
      <alignment horizontal="right" vertical="center"/>
    </xf>
    <xf numFmtId="179" fontId="2" fillId="66" borderId="69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183" borderId="119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80" fontId="2" fillId="183" borderId="120" xfId="1" applyNumberFormat="1" applyFont="1" applyFill="1" applyBorder="1" applyAlignment="1">
      <alignment horizontal="right" vertical="center"/>
    </xf>
    <xf numFmtId="180" fontId="2" fillId="183" borderId="121" xfId="1" applyNumberFormat="1" applyFont="1" applyFill="1" applyBorder="1" applyAlignment="1">
      <alignment horizontal="right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10" borderId="123" xfId="1" applyNumberFormat="1" applyFont="1" applyFill="1" applyBorder="1" applyAlignment="1">
      <alignment horizontal="center" vertical="center"/>
    </xf>
    <xf numFmtId="49" fontId="2" fillId="111" borderId="124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81" borderId="85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41" borderId="40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49" fontId="2" fillId="41" borderId="40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112" borderId="125" xfId="1" applyFont="1" applyFill="1" applyBorder="1" applyAlignment="1">
      <alignment horizontal="righ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57" borderId="60" xfId="1" applyNumberFormat="1" applyFont="1" applyFill="1" applyBorder="1" applyAlignment="1">
      <alignment horizontal="right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17" fillId="119" borderId="132" xfId="1" applyNumberFormat="1" applyFont="1" applyFill="1" applyBorder="1" applyAlignment="1">
      <alignment horizontal="center" vertical="center"/>
    </xf>
    <xf numFmtId="49" fontId="17" fillId="120" borderId="133" xfId="1" applyNumberFormat="1" applyFont="1" applyFill="1" applyBorder="1" applyAlignment="1">
      <alignment horizontal="center" vertical="center" wrapText="1"/>
    </xf>
    <xf numFmtId="49" fontId="17" fillId="120" borderId="133" xfId="1" applyNumberFormat="1" applyFont="1" applyFill="1" applyBorder="1" applyAlignment="1">
      <alignment horizontal="center" vertical="center" wrapText="1"/>
    </xf>
    <xf numFmtId="49" fontId="17" fillId="119" borderId="132" xfId="1" applyNumberFormat="1" applyFont="1" applyFill="1" applyBorder="1" applyAlignment="1">
      <alignment horizontal="center" vertical="center"/>
    </xf>
    <xf numFmtId="49" fontId="17" fillId="120" borderId="133" xfId="1" applyNumberFormat="1" applyFont="1" applyFill="1" applyBorder="1" applyAlignment="1">
      <alignment horizontal="center" vertical="center" wrapText="1"/>
    </xf>
    <xf numFmtId="49" fontId="17" fillId="120" borderId="133" xfId="1" applyNumberFormat="1" applyFont="1" applyFill="1" applyBorder="1" applyAlignment="1">
      <alignment horizontal="center" vertical="center" wrapText="1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0" fontId="2" fillId="121" borderId="134" xfId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50" borderId="49" xfId="1" applyNumberFormat="1" applyFont="1" applyFill="1" applyBorder="1" applyAlignment="1">
      <alignment horizontal="center" vertical="center" wrapText="1"/>
    </xf>
    <xf numFmtId="49" fontId="17" fillId="50" borderId="49" xfId="1" applyNumberFormat="1" applyFont="1" applyFill="1" applyBorder="1" applyAlignment="1">
      <alignment horizontal="center" vertical="center" wrapText="1"/>
    </xf>
    <xf numFmtId="49" fontId="17" fillId="60" borderId="63" xfId="1" applyNumberFormat="1" applyFont="1" applyFill="1" applyBorder="1" applyAlignment="1">
      <alignment horizontal="center" vertical="center"/>
    </xf>
    <xf numFmtId="49" fontId="17" fillId="50" borderId="49" xfId="1" applyNumberFormat="1" applyFont="1" applyFill="1" applyBorder="1" applyAlignment="1">
      <alignment horizontal="center" vertical="center" wrapText="1"/>
    </xf>
    <xf numFmtId="49" fontId="17" fillId="50" borderId="49" xfId="1" applyNumberFormat="1" applyFont="1" applyFill="1" applyBorder="1" applyAlignment="1">
      <alignment horizontal="center" vertical="center" wrapText="1"/>
    </xf>
    <xf numFmtId="49" fontId="2" fillId="99" borderId="106" xfId="1" applyNumberFormat="1" applyFont="1" applyFill="1" applyBorder="1" applyAlignment="1">
      <alignment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1" borderId="74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23" borderId="136" xfId="1" applyNumberFormat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9" borderId="106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68" borderId="71" xfId="1" applyNumberFormat="1" applyFont="1" applyFill="1" applyBorder="1" applyAlignment="1">
      <alignment vertical="center"/>
    </xf>
    <xf numFmtId="49" fontId="2" fillId="68" borderId="71" xfId="1" applyNumberFormat="1" applyFont="1" applyFill="1" applyBorder="1" applyAlignment="1">
      <alignment vertical="center"/>
    </xf>
    <xf numFmtId="49" fontId="2" fillId="68" borderId="71" xfId="1" applyNumberFormat="1" applyFont="1" applyFill="1" applyBorder="1" applyAlignment="1">
      <alignment vertical="center"/>
    </xf>
    <xf numFmtId="49" fontId="2" fillId="110" borderId="123" xfId="1" applyNumberFormat="1" applyFont="1" applyFill="1" applyBorder="1" applyAlignment="1">
      <alignment horizontal="center" vertical="center"/>
    </xf>
    <xf numFmtId="0" fontId="2" fillId="25" borderId="24" xfId="1" applyFont="1" applyFill="1" applyBorder="1"/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112" borderId="125" xfId="1" applyFont="1" applyFill="1" applyBorder="1" applyAlignment="1">
      <alignment horizontal="righ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125" borderId="138" xfId="1" applyNumberFormat="1" applyFont="1" applyFill="1" applyBorder="1"/>
    <xf numFmtId="49" fontId="17" fillId="56" borderId="59" xfId="1" applyNumberFormat="1" applyFont="1" applyFill="1" applyBorder="1" applyAlignment="1">
      <alignment horizontal="center" vertical="center"/>
    </xf>
    <xf numFmtId="49" fontId="17" fillId="126" borderId="139" xfId="1" applyNumberFormat="1" applyFont="1" applyFill="1" applyBorder="1" applyAlignment="1">
      <alignment horizontal="lef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57" borderId="60" xfId="1" applyNumberFormat="1" applyFont="1" applyFill="1" applyBorder="1" applyAlignment="1">
      <alignment horizontal="right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127" borderId="140" xfId="1" applyNumberFormat="1" applyFont="1" applyFill="1" applyBorder="1" applyAlignment="1">
      <alignment horizontal="left"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28" borderId="141" xfId="1" applyNumberFormat="1" applyFont="1" applyFill="1" applyBorder="1" applyAlignment="1">
      <alignment vertical="center" shrinkToFit="1"/>
    </xf>
    <xf numFmtId="49" fontId="2" fillId="54" borderId="56" xfId="1" applyNumberFormat="1" applyFont="1" applyFill="1" applyBorder="1" applyAlignment="1">
      <alignment horizontal="left" vertical="center"/>
    </xf>
    <xf numFmtId="49" fontId="2" fillId="128" borderId="141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29" borderId="142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0" borderId="143" xfId="1" applyNumberFormat="1" applyFont="1" applyFill="1" applyBorder="1" applyAlignment="1">
      <alignment vertical="center" shrinkToFit="1"/>
    </xf>
    <xf numFmtId="49" fontId="2" fillId="54" borderId="56" xfId="1" applyNumberFormat="1" applyFont="1" applyFill="1" applyBorder="1" applyAlignment="1">
      <alignment horizontal="left" vertical="center"/>
    </xf>
    <xf numFmtId="49" fontId="2" fillId="94" borderId="100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54" borderId="56" xfId="1" applyNumberFormat="1" applyFont="1" applyFill="1" applyBorder="1" applyAlignment="1">
      <alignment horizontal="left" vertical="center"/>
    </xf>
    <xf numFmtId="49" fontId="2" fillId="131" borderId="144" xfId="1" applyNumberFormat="1" applyFont="1" applyFill="1" applyBorder="1" applyAlignment="1">
      <alignment vertical="center" shrinkToFit="1"/>
    </xf>
    <xf numFmtId="179" fontId="2" fillId="61" borderId="64" xfId="1" applyNumberFormat="1" applyFont="1" applyFill="1" applyBorder="1" applyAlignment="1">
      <alignment horizontal="right" vertical="center"/>
    </xf>
    <xf numFmtId="49" fontId="2" fillId="54" borderId="56" xfId="1" applyNumberFormat="1" applyFont="1" applyFill="1" applyBorder="1" applyAlignment="1">
      <alignment horizontal="left" vertical="center"/>
    </xf>
    <xf numFmtId="49" fontId="2" fillId="132" borderId="145" xfId="1" applyNumberFormat="1" applyFont="1" applyFill="1" applyBorder="1" applyAlignment="1">
      <alignment horizontal="center" vertical="center" shrinkToFit="1"/>
    </xf>
    <xf numFmtId="49" fontId="2" fillId="132" borderId="145" xfId="1" applyNumberFormat="1" applyFont="1" applyFill="1" applyBorder="1" applyAlignment="1">
      <alignment horizontal="center" vertical="center" shrinkToFit="1"/>
    </xf>
    <xf numFmtId="49" fontId="2" fillId="133" borderId="146" xfId="1" applyNumberFormat="1" applyFont="1" applyFill="1" applyBorder="1" applyAlignment="1">
      <alignment horizontal="center" vertical="center"/>
    </xf>
    <xf numFmtId="0" fontId="2" fillId="134" borderId="147" xfId="1" applyFont="1" applyFill="1" applyBorder="1"/>
    <xf numFmtId="0" fontId="2" fillId="134" borderId="147" xfId="1" applyFont="1" applyFill="1" applyBorder="1"/>
    <xf numFmtId="0" fontId="2" fillId="135" borderId="148" xfId="1" applyFont="1" applyFill="1" applyBorder="1" applyAlignment="1">
      <alignment horizontal="left"/>
    </xf>
    <xf numFmtId="0" fontId="2" fillId="134" borderId="147" xfId="1" applyFont="1" applyFill="1" applyBorder="1"/>
    <xf numFmtId="0" fontId="2" fillId="112" borderId="125" xfId="1" applyFont="1" applyFill="1" applyBorder="1" applyAlignment="1">
      <alignment horizontal="right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17" fillId="56" borderId="59" xfId="1" applyNumberFormat="1" applyFont="1" applyFill="1" applyBorder="1" applyAlignment="1">
      <alignment horizontal="center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6" borderId="149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7" borderId="150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8" borderId="151" xfId="1" applyNumberFormat="1" applyFont="1" applyFill="1" applyBorder="1" applyAlignment="1">
      <alignment vertical="center"/>
    </xf>
    <xf numFmtId="179" fontId="2" fillId="78" borderId="81" xfId="1" applyNumberFormat="1" applyFont="1" applyFill="1" applyBorder="1" applyAlignment="1">
      <alignment horizontal="right" vertical="center"/>
    </xf>
    <xf numFmtId="179" fontId="2" fillId="78" borderId="81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7" borderId="80" xfId="1" applyNumberFormat="1" applyFont="1" applyFill="1" applyBorder="1" applyAlignment="1">
      <alignment vertical="center"/>
    </xf>
    <xf numFmtId="49" fontId="2" fillId="138" borderId="151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49" fontId="2" fillId="139" borderId="152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39" borderId="152" xfId="1" applyNumberFormat="1" applyFont="1" applyFill="1" applyBorder="1" applyAlignment="1">
      <alignment vertical="center"/>
    </xf>
    <xf numFmtId="179" fontId="2" fillId="183" borderId="153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40" borderId="154" xfId="1" applyNumberFormat="1" applyFont="1" applyFill="1" applyBorder="1" applyAlignment="1">
      <alignment horizontal="center" vertical="center"/>
    </xf>
    <xf numFmtId="49" fontId="2" fillId="41" borderId="40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49" fontId="2" fillId="41" borderId="40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2" fillId="98" borderId="105" xfId="1" applyNumberFormat="1" applyFont="1" applyFill="1" applyBorder="1" applyAlignment="1">
      <alignment horizontal="center" vertical="center"/>
    </xf>
    <xf numFmtId="49" fontId="2" fillId="98" borderId="105" xfId="1" applyNumberFormat="1" applyFont="1" applyFill="1" applyBorder="1" applyAlignment="1">
      <alignment horizontal="center" vertical="center"/>
    </xf>
    <xf numFmtId="49" fontId="2" fillId="98" borderId="105" xfId="1" applyNumberFormat="1" applyFont="1" applyFill="1" applyBorder="1" applyAlignment="1">
      <alignment horizontal="center" vertical="center"/>
    </xf>
    <xf numFmtId="49" fontId="2" fillId="98" borderId="105" xfId="1" applyNumberFormat="1" applyFont="1" applyFill="1" applyBorder="1" applyAlignment="1">
      <alignment horizontal="center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41" borderId="155" xfId="1" applyNumberFormat="1" applyFont="1" applyFill="1" applyBorder="1" applyAlignment="1">
      <alignment vertical="center" wrapText="1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39" borderId="152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136" borderId="149" xfId="1" applyNumberFormat="1" applyFont="1" applyFill="1" applyBorder="1" applyAlignment="1">
      <alignment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75" borderId="78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137" borderId="150" xfId="1" applyNumberFormat="1" applyFont="1" applyFill="1" applyBorder="1" applyAlignment="1">
      <alignment vertical="center"/>
    </xf>
    <xf numFmtId="179" fontId="2" fillId="89" borderId="95" xfId="1" applyNumberFormat="1" applyFont="1" applyFill="1" applyBorder="1" applyAlignment="1">
      <alignment horizontal="right" vertical="center"/>
    </xf>
    <xf numFmtId="179" fontId="2" fillId="89" borderId="95" xfId="1" applyNumberFormat="1" applyFont="1" applyFill="1" applyBorder="1" applyAlignment="1">
      <alignment horizontal="right" vertical="center"/>
    </xf>
    <xf numFmtId="49" fontId="2" fillId="75" borderId="78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5" borderId="78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123" borderId="136" xfId="1" applyNumberFormat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5" borderId="78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123" borderId="136" xfId="1" applyNumberFormat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123" borderId="136" xfId="1" applyNumberFormat="1" applyFont="1" applyFill="1" applyBorder="1" applyAlignment="1">
      <alignment horizontal="left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7" borderId="80" xfId="1" applyNumberFormat="1" applyFont="1" applyFill="1" applyBorder="1" applyAlignment="1">
      <alignment vertical="center"/>
    </xf>
    <xf numFmtId="49" fontId="2" fillId="77" borderId="80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179" fontId="2" fillId="142" borderId="156" xfId="1" applyNumberFormat="1" applyFont="1" applyFill="1" applyBorder="1" applyAlignment="1">
      <alignment horizontal="right" vertical="center"/>
    </xf>
    <xf numFmtId="179" fontId="2" fillId="142" borderId="156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49" fontId="2" fillId="110" borderId="123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111" borderId="124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55" borderId="57" xfId="1" applyNumberFormat="1" applyFont="1" applyFill="1" applyBorder="1" applyAlignment="1">
      <alignment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2" fillId="44" borderId="43" xfId="1" applyNumberFormat="1" applyFont="1" applyFill="1" applyBorder="1" applyAlignment="1">
      <alignment vertical="center"/>
    </xf>
    <xf numFmtId="49" fontId="2" fillId="145" borderId="159" xfId="1" applyNumberFormat="1" applyFont="1" applyFill="1" applyBorder="1" applyAlignment="1">
      <alignment horizontal="center" vertical="center" wrapText="1"/>
    </xf>
    <xf numFmtId="49" fontId="2" fillId="145" borderId="159" xfId="1" applyNumberFormat="1" applyFont="1" applyFill="1" applyBorder="1" applyAlignment="1">
      <alignment horizontal="center" vertical="center" wrapText="1"/>
    </xf>
    <xf numFmtId="49" fontId="2" fillId="146" borderId="160" xfId="1" applyNumberFormat="1" applyFont="1" applyFill="1" applyBorder="1" applyAlignment="1">
      <alignment vertical="center" wrapText="1"/>
    </xf>
    <xf numFmtId="49" fontId="2" fillId="146" borderId="160" xfId="1" applyNumberFormat="1" applyFont="1" applyFill="1" applyBorder="1" applyAlignment="1">
      <alignment vertical="center" wrapText="1"/>
    </xf>
    <xf numFmtId="49" fontId="2" fillId="146" borderId="160" xfId="1" applyNumberFormat="1" applyFont="1" applyFill="1" applyBorder="1" applyAlignment="1">
      <alignment vertical="center" wrapText="1"/>
    </xf>
    <xf numFmtId="49" fontId="2" fillId="146" borderId="160" xfId="1" applyNumberFormat="1" applyFont="1" applyFill="1" applyBorder="1" applyAlignment="1">
      <alignment vertical="center" wrapText="1"/>
    </xf>
    <xf numFmtId="49" fontId="2" fillId="47" borderId="46" xfId="1" applyNumberFormat="1" applyFont="1" applyFill="1" applyBorder="1" applyAlignment="1">
      <alignment horizontal="right" vertical="center"/>
    </xf>
    <xf numFmtId="49" fontId="17" fillId="52" borderId="51" xfId="1" applyNumberFormat="1" applyFont="1" applyFill="1" applyBorder="1" applyAlignment="1">
      <alignment horizontal="center" vertical="center" wrapText="1"/>
    </xf>
    <xf numFmtId="49" fontId="17" fillId="52" borderId="51" xfId="1" applyNumberFormat="1" applyFont="1" applyFill="1" applyBorder="1" applyAlignment="1">
      <alignment horizontal="center" vertical="center" wrapText="1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119" borderId="132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119" borderId="132" xfId="1" applyNumberFormat="1" applyFont="1" applyFill="1" applyBorder="1" applyAlignment="1">
      <alignment horizontal="center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09" borderId="12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74" borderId="77" xfId="1" applyNumberFormat="1" applyFont="1" applyFill="1" applyBorder="1" applyAlignment="1">
      <alignment horizontal="center" vertical="center"/>
    </xf>
    <xf numFmtId="179" fontId="2" fillId="81" borderId="85" xfId="1" applyNumberFormat="1" applyFont="1" applyFill="1" applyBorder="1" applyAlignment="1">
      <alignment horizontal="right" vertical="center"/>
    </xf>
    <xf numFmtId="179" fontId="2" fillId="183" borderId="163" xfId="1" applyNumberFormat="1" applyFont="1" applyFill="1" applyBorder="1" applyAlignment="1">
      <alignment horizontal="right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150" borderId="165" xfId="1" applyNumberFormat="1" applyFont="1" applyFill="1" applyBorder="1" applyAlignment="1">
      <alignment horizontal="center" vertical="center"/>
    </xf>
    <xf numFmtId="177" fontId="2" fillId="183" borderId="166" xfId="1" applyNumberFormat="1" applyFont="1" applyFill="1" applyBorder="1" applyAlignment="1">
      <alignment horizontal="right" vertical="center"/>
    </xf>
    <xf numFmtId="177" fontId="2" fillId="183" borderId="167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74" borderId="77" xfId="1" applyNumberFormat="1" applyFont="1" applyFill="1" applyBorder="1" applyAlignment="1">
      <alignment horizontal="center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5" borderId="172" xfId="1" applyNumberFormat="1" applyFont="1" applyFill="1" applyBorder="1" applyAlignment="1">
      <alignment horizontal="center" vertical="center" wrapText="1"/>
    </xf>
    <xf numFmtId="179" fontId="2" fillId="73" borderId="76" xfId="1" applyNumberFormat="1" applyFont="1" applyFill="1" applyBorder="1" applyAlignment="1">
      <alignment horizontal="right" vertical="center"/>
    </xf>
    <xf numFmtId="179" fontId="2" fillId="73" borderId="76" xfId="1" applyNumberFormat="1" applyFont="1" applyFill="1" applyBorder="1" applyAlignment="1">
      <alignment horizontal="right" vertical="center"/>
    </xf>
    <xf numFmtId="49" fontId="2" fillId="123" borderId="136" xfId="1" applyNumberFormat="1" applyFont="1" applyFill="1" applyBorder="1" applyAlignment="1">
      <alignment horizontal="left" vertical="center"/>
    </xf>
    <xf numFmtId="49" fontId="2" fillId="76" borderId="79" xfId="1" applyNumberFormat="1" applyFont="1" applyFill="1" applyBorder="1" applyAlignment="1">
      <alignment horizontal="center" vertical="center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75" borderId="78" xfId="1" applyNumberFormat="1" applyFont="1" applyFill="1" applyBorder="1" applyAlignment="1">
      <alignment horizontal="center" vertical="center"/>
    </xf>
    <xf numFmtId="49" fontId="2" fillId="156" borderId="173" xfId="1" applyNumberFormat="1" applyFont="1" applyFill="1" applyBorder="1" applyAlignment="1">
      <alignment horizontal="left" vertical="center" wrapText="1"/>
    </xf>
    <xf numFmtId="49" fontId="2" fillId="157" borderId="174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74" borderId="77" xfId="1" applyNumberFormat="1" applyFont="1" applyFill="1" applyBorder="1" applyAlignment="1">
      <alignment horizontal="center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8" borderId="175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74" borderId="77" xfId="1" applyNumberFormat="1" applyFont="1" applyFill="1" applyBorder="1" applyAlignment="1">
      <alignment horizontal="center" vertical="center"/>
    </xf>
    <xf numFmtId="179" fontId="2" fillId="61" borderId="64" xfId="1" applyNumberFormat="1" applyFont="1" applyFill="1" applyBorder="1" applyAlignment="1">
      <alignment horizontal="right" vertical="center"/>
    </xf>
    <xf numFmtId="179" fontId="2" fillId="61" borderId="64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74" borderId="77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160" borderId="177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61" borderId="178" xfId="1" applyNumberFormat="1" applyFont="1" applyFill="1" applyBorder="1" applyAlignment="1">
      <alignment horizontal="left" vertical="center" wrapText="1"/>
    </xf>
    <xf numFmtId="49" fontId="2" fillId="75" borderId="78" xfId="1" applyNumberFormat="1" applyFont="1" applyFill="1" applyBorder="1" applyAlignment="1">
      <alignment horizontal="center" vertical="center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3" borderId="170" xfId="1" applyNumberFormat="1" applyFont="1" applyFill="1" applyBorder="1" applyAlignment="1">
      <alignment horizontal="right" vertical="center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56" borderId="173" xfId="1" applyNumberFormat="1" applyFont="1" applyFill="1" applyBorder="1" applyAlignment="1">
      <alignment horizontal="left" vertical="center" wrapText="1"/>
    </xf>
    <xf numFmtId="49" fontId="2" fillId="75" borderId="78" xfId="1" applyNumberFormat="1" applyFont="1" applyFill="1" applyBorder="1" applyAlignment="1">
      <alignment horizontal="center" vertical="center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3" borderId="1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4" borderId="17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80" borderId="83" xfId="1" applyNumberFormat="1" applyFont="1" applyFill="1" applyBorder="1" applyAlignment="1">
      <alignment horizontal="center" vertical="center"/>
    </xf>
    <xf numFmtId="49" fontId="2" fillId="156" borderId="173" xfId="1" applyNumberFormat="1" applyFont="1" applyFill="1" applyBorder="1" applyAlignment="1">
      <alignment horizontal="left" vertical="center" wrapText="1"/>
    </xf>
    <xf numFmtId="49" fontId="2" fillId="79" borderId="82" xfId="1" applyNumberFormat="1" applyFont="1" applyFill="1" applyBorder="1" applyAlignment="1">
      <alignment horizontal="center"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160" borderId="177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103" borderId="110" xfId="1" applyNumberFormat="1" applyFont="1" applyFill="1" applyBorder="1" applyAlignment="1">
      <alignment horizontal="right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3" borderId="170" xfId="1" applyNumberFormat="1" applyFont="1" applyFill="1" applyBorder="1" applyAlignment="1">
      <alignment horizontal="right" vertical="center"/>
    </xf>
    <xf numFmtId="49" fontId="2" fillId="156" borderId="173" xfId="1" applyNumberFormat="1" applyFont="1" applyFill="1" applyBorder="1" applyAlignment="1">
      <alignment horizontal="left" vertical="center" wrapText="1"/>
    </xf>
    <xf numFmtId="49" fontId="2" fillId="158" borderId="175" xfId="1" applyNumberFormat="1" applyFont="1" applyFill="1" applyBorder="1" applyAlignment="1">
      <alignment horizontal="center" vertical="center" wrapText="1"/>
    </xf>
    <xf numFmtId="49" fontId="2" fillId="151" borderId="168" xfId="1" applyNumberFormat="1" applyFont="1" applyFill="1" applyBorder="1" applyAlignment="1">
      <alignment horizontal="left" vertical="center" wrapText="1"/>
    </xf>
    <xf numFmtId="49" fontId="2" fillId="152" borderId="169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3" borderId="170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62" borderId="179" xfId="1" applyNumberFormat="1" applyFont="1" applyFill="1" applyBorder="1" applyAlignment="1">
      <alignment horizontal="left" vertical="center" wrapText="1"/>
    </xf>
    <xf numFmtId="49" fontId="2" fillId="163" borderId="180" xfId="1" applyNumberFormat="1" applyFont="1" applyFill="1" applyBorder="1" applyAlignment="1">
      <alignment horizontal="center" vertical="center" wrapText="1"/>
    </xf>
    <xf numFmtId="177" fontId="2" fillId="164" borderId="181" xfId="1" applyNumberFormat="1" applyFont="1" applyFill="1" applyBorder="1" applyAlignment="1">
      <alignment horizontal="right" vertical="center"/>
    </xf>
    <xf numFmtId="177" fontId="2" fillId="164" borderId="181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103" borderId="110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09" borderId="12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60" borderId="177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103" borderId="110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7" borderId="174" xfId="1" applyNumberFormat="1" applyFont="1" applyFill="1" applyBorder="1" applyAlignment="1">
      <alignment horizontal="center" vertical="center" wrapText="1"/>
    </xf>
    <xf numFmtId="179" fontId="2" fillId="183" borderId="182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80" borderId="83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4" borderId="100" xfId="1" applyNumberFormat="1" applyFont="1" applyFill="1" applyBorder="1" applyAlignment="1">
      <alignment horizontal="center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49" fontId="2" fillId="72" borderId="75" xfId="1" applyNumberFormat="1" applyFont="1" applyFill="1" applyBorder="1" applyAlignment="1">
      <alignment vertical="center"/>
    </xf>
    <xf numFmtId="49" fontId="2" fillId="150" borderId="165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103" borderId="110" xfId="1" applyNumberFormat="1" applyFont="1" applyFill="1" applyBorder="1" applyAlignment="1">
      <alignment horizontal="right" vertical="center"/>
    </xf>
    <xf numFmtId="49" fontId="2" fillId="147" borderId="161" xfId="1" applyNumberFormat="1" applyFont="1" applyFill="1" applyBorder="1" applyAlignment="1">
      <alignment horizontal="left" vertical="center" wrapText="1"/>
    </xf>
    <xf numFmtId="49" fontId="2" fillId="159" borderId="176" xfId="1" applyNumberFormat="1" applyFont="1" applyFill="1" applyBorder="1" applyAlignment="1">
      <alignment horizontal="center" vertical="center" wrapText="1"/>
    </xf>
    <xf numFmtId="49" fontId="2" fillId="72" borderId="75" xfId="1" applyNumberFormat="1" applyFont="1" applyFill="1" applyBorder="1" applyAlignment="1">
      <alignment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74" borderId="77" xfId="1" applyNumberFormat="1" applyFont="1" applyFill="1" applyBorder="1" applyAlignment="1">
      <alignment horizontal="center" vertical="center"/>
    </xf>
    <xf numFmtId="49" fontId="2" fillId="149" borderId="164" xfId="1" applyNumberFormat="1" applyFont="1" applyFill="1" applyBorder="1" applyAlignment="1">
      <alignment horizontal="left" vertical="center" wrapText="1"/>
    </xf>
    <xf numFmtId="49" fontId="2" fillId="160" borderId="177" xfId="1" applyNumberFormat="1" applyFont="1" applyFill="1" applyBorder="1" applyAlignment="1">
      <alignment horizontal="center" vertical="center" wrapText="1"/>
    </xf>
    <xf numFmtId="177" fontId="2" fillId="153" borderId="170" xfId="1" applyNumberFormat="1" applyFont="1" applyFill="1" applyBorder="1" applyAlignment="1">
      <alignment horizontal="right" vertical="center"/>
    </xf>
    <xf numFmtId="177" fontId="2" fillId="153" borderId="170" xfId="1" applyNumberFormat="1" applyFont="1" applyFill="1" applyBorder="1" applyAlignment="1">
      <alignment horizontal="right"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49" fontId="2" fillId="87" borderId="93" xfId="1" applyNumberFormat="1" applyFont="1" applyFill="1" applyBorder="1" applyAlignment="1">
      <alignment horizontal="right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45" borderId="44" xfId="1" applyNumberFormat="1" applyFont="1" applyFill="1" applyBorder="1" applyAlignment="1">
      <alignment vertical="center"/>
    </xf>
    <xf numFmtId="49" fontId="2" fillId="58" borderId="61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59" borderId="62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2" fillId="110" borderId="123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55" borderId="57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177" fontId="2" fillId="183" borderId="183" xfId="1" applyNumberFormat="1" applyFont="1" applyFill="1" applyBorder="1" applyAlignment="1">
      <alignment horizontal="right" vertical="center"/>
    </xf>
    <xf numFmtId="177" fontId="2" fillId="183" borderId="184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70" borderId="73" xfId="1" applyNumberFormat="1" applyFont="1" applyFill="1" applyBorder="1" applyAlignment="1">
      <alignment vertical="center"/>
    </xf>
    <xf numFmtId="49" fontId="2" fillId="148" borderId="162" xfId="1" applyNumberFormat="1" applyFont="1" applyFill="1" applyBorder="1" applyAlignment="1">
      <alignment horizontal="center" vertical="center"/>
    </xf>
    <xf numFmtId="177" fontId="2" fillId="165" borderId="185" xfId="1" applyNumberFormat="1" applyFont="1" applyFill="1" applyBorder="1" applyAlignment="1">
      <alignment horizontal="right" vertical="center"/>
    </xf>
    <xf numFmtId="177" fontId="2" fillId="166" borderId="186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94" borderId="100" xfId="1" applyNumberFormat="1" applyFont="1" applyFill="1" applyBorder="1" applyAlignment="1">
      <alignment horizontal="center" vertical="center"/>
    </xf>
    <xf numFmtId="177" fontId="2" fillId="165" borderId="185" xfId="1" applyNumberFormat="1" applyFont="1" applyFill="1" applyBorder="1" applyAlignment="1">
      <alignment horizontal="right" vertical="center"/>
    </xf>
    <xf numFmtId="177" fontId="2" fillId="166" borderId="186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94" borderId="100" xfId="1" applyNumberFormat="1" applyFont="1" applyFill="1" applyBorder="1" applyAlignment="1">
      <alignment horizontal="center" vertical="center"/>
    </xf>
    <xf numFmtId="177" fontId="2" fillId="165" borderId="185" xfId="1" applyNumberFormat="1" applyFont="1" applyFill="1" applyBorder="1" applyAlignment="1">
      <alignment horizontal="right" vertical="center"/>
    </xf>
    <xf numFmtId="177" fontId="2" fillId="166" borderId="186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94" borderId="100" xfId="1" applyNumberFormat="1" applyFont="1" applyFill="1" applyBorder="1" applyAlignment="1">
      <alignment horizontal="center" vertical="center"/>
    </xf>
    <xf numFmtId="49" fontId="2" fillId="148" borderId="162" xfId="1" applyNumberFormat="1" applyFont="1" applyFill="1" applyBorder="1" applyAlignment="1">
      <alignment horizontal="center" vertical="center"/>
    </xf>
    <xf numFmtId="49" fontId="2" fillId="150" borderId="165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94" borderId="100" xfId="1" applyNumberFormat="1" applyFont="1" applyFill="1" applyBorder="1" applyAlignment="1">
      <alignment horizontal="center"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66" borderId="69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19" fillId="167" borderId="187" xfId="1" applyNumberFormat="1" applyFont="1" applyFill="1" applyBorder="1" applyAlignment="1">
      <alignment horizontal="right" vertical="center"/>
    </xf>
    <xf numFmtId="179" fontId="19" fillId="167" borderId="187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19" fillId="167" borderId="187" xfId="1" applyNumberFormat="1" applyFont="1" applyFill="1" applyBorder="1" applyAlignment="1">
      <alignment horizontal="right" vertical="center"/>
    </xf>
    <xf numFmtId="179" fontId="19" fillId="167" borderId="187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84" borderId="90" xfId="1" applyNumberFormat="1" applyFont="1" applyFill="1" applyBorder="1" applyAlignment="1">
      <alignment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92" borderId="98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94" borderId="100" xfId="1" applyNumberFormat="1" applyFont="1" applyFill="1" applyBorder="1" applyAlignment="1">
      <alignment horizontal="center" vertical="center"/>
    </xf>
    <xf numFmtId="179" fontId="2" fillId="73" borderId="76" xfId="1" applyNumberFormat="1" applyFont="1" applyFill="1" applyBorder="1" applyAlignment="1">
      <alignment horizontal="right" vertical="center"/>
    </xf>
    <xf numFmtId="179" fontId="2" fillId="66" borderId="69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9" fontId="2" fillId="67" borderId="70" xfId="1" applyNumberFormat="1" applyFont="1" applyFill="1" applyBorder="1" applyAlignment="1">
      <alignment horizontal="right" vertical="center"/>
    </xf>
    <xf numFmtId="179" fontId="2" fillId="67" borderId="70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0" fontId="2" fillId="112" borderId="125" xfId="1" applyFont="1" applyFill="1" applyBorder="1" applyAlignment="1">
      <alignment horizontal="right" vertical="center"/>
    </xf>
    <xf numFmtId="49" fontId="2" fillId="44" borderId="43" xfId="1" applyNumberFormat="1" applyFont="1" applyFill="1" applyBorder="1" applyAlignment="1">
      <alignment vertical="center"/>
    </xf>
    <xf numFmtId="49" fontId="2" fillId="168" borderId="188" xfId="1" applyNumberFormat="1" applyFont="1" applyFill="1" applyBorder="1" applyAlignment="1">
      <alignment horizontal="center"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44" borderId="43" xfId="1" applyNumberFormat="1" applyFont="1" applyFill="1" applyBorder="1" applyAlignment="1">
      <alignment vertical="center"/>
    </xf>
    <xf numFmtId="49" fontId="2" fillId="168" borderId="188" xfId="1" applyNumberFormat="1" applyFont="1" applyFill="1" applyBorder="1" applyAlignment="1">
      <alignment horizontal="center" vertical="center"/>
    </xf>
    <xf numFmtId="49" fontId="2" fillId="44" borderId="43" xfId="1" applyNumberFormat="1" applyFont="1" applyFill="1" applyBorder="1" applyAlignment="1">
      <alignment vertical="center"/>
    </xf>
    <xf numFmtId="49" fontId="2" fillId="47" borderId="46" xfId="1" applyNumberFormat="1" applyFont="1" applyFill="1" applyBorder="1" applyAlignment="1">
      <alignment horizontal="righ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7" fillId="169" borderId="189" xfId="1" applyNumberFormat="1" applyFont="1" applyFill="1" applyBorder="1" applyAlignment="1">
      <alignment horizontal="center" vertical="center"/>
    </xf>
    <xf numFmtId="49" fontId="17" fillId="169" borderId="189" xfId="1" applyNumberFormat="1" applyFont="1" applyFill="1" applyBorder="1" applyAlignment="1">
      <alignment horizontal="center" vertical="center"/>
    </xf>
    <xf numFmtId="49" fontId="17" fillId="119" borderId="132" xfId="1" applyNumberFormat="1" applyFont="1" applyFill="1" applyBorder="1" applyAlignment="1">
      <alignment horizontal="center" vertical="center"/>
    </xf>
    <xf numFmtId="49" fontId="17" fillId="119" borderId="132" xfId="1" applyNumberFormat="1" applyFont="1" applyFill="1" applyBorder="1" applyAlignment="1">
      <alignment horizontal="center" vertical="center"/>
    </xf>
    <xf numFmtId="49" fontId="2" fillId="55" borderId="57" xfId="1" applyNumberFormat="1" applyFont="1" applyFill="1" applyBorder="1" applyAlignment="1">
      <alignment vertical="center"/>
    </xf>
    <xf numFmtId="49" fontId="2" fillId="109" borderId="122" xfId="1" applyNumberFormat="1" applyFont="1" applyFill="1" applyBorder="1" applyAlignment="1">
      <alignment horizontal="center" vertical="center"/>
    </xf>
    <xf numFmtId="49" fontId="19" fillId="170" borderId="190" xfId="1" applyNumberFormat="1" applyFont="1" applyFill="1" applyBorder="1" applyAlignment="1">
      <alignment horizontal="center" vertical="center"/>
    </xf>
    <xf numFmtId="49" fontId="19" fillId="171" borderId="191" xfId="1" applyNumberFormat="1" applyFont="1" applyFill="1" applyBorder="1" applyAlignment="1">
      <alignment horizontal="center" vertical="center"/>
    </xf>
    <xf numFmtId="49" fontId="2" fillId="172" borderId="192" xfId="1" applyNumberFormat="1" applyFont="1" applyFill="1" applyBorder="1" applyAlignment="1">
      <alignment vertical="center" wrapText="1"/>
    </xf>
    <xf numFmtId="49" fontId="2" fillId="76" borderId="79" xfId="1" applyNumberFormat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7" fontId="19" fillId="174" borderId="194" xfId="1" applyNumberFormat="1" applyFont="1" applyFill="1" applyBorder="1" applyAlignment="1">
      <alignment vertical="center"/>
    </xf>
    <xf numFmtId="49" fontId="2" fillId="175" borderId="195" xfId="1" applyNumberFormat="1" applyFont="1" applyFill="1" applyBorder="1" applyAlignment="1">
      <alignment vertical="center" wrapText="1"/>
    </xf>
    <xf numFmtId="49" fontId="2" fillId="148" borderId="162" xfId="1" applyNumberFormat="1" applyFont="1" applyFill="1" applyBorder="1" applyAlignment="1">
      <alignment horizontal="center" vertical="center"/>
    </xf>
    <xf numFmtId="178" fontId="19" fillId="176" borderId="196" xfId="1" applyNumberFormat="1" applyFont="1" applyFill="1" applyBorder="1" applyAlignment="1">
      <alignment horizontal="right" vertical="center"/>
    </xf>
    <xf numFmtId="178" fontId="19" fillId="177" borderId="197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49" fontId="2" fillId="123" borderId="136" xfId="1" applyNumberFormat="1" applyFont="1" applyFill="1" applyBorder="1" applyAlignment="1">
      <alignment horizontal="lef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19" fillId="180" borderId="200" xfId="1" applyNumberFormat="1" applyFont="1" applyFill="1" applyBorder="1" applyAlignment="1">
      <alignment horizontal="center" vertical="center"/>
    </xf>
    <xf numFmtId="49" fontId="19" fillId="180" borderId="200" xfId="1" applyNumberFormat="1" applyFont="1" applyFill="1" applyBorder="1" applyAlignment="1">
      <alignment horizontal="center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49" fontId="19" fillId="180" borderId="200" xfId="1" applyNumberFormat="1" applyFont="1" applyFill="1" applyBorder="1" applyAlignment="1">
      <alignment horizontal="center" vertical="center"/>
    </xf>
    <xf numFmtId="49" fontId="19" fillId="180" borderId="200" xfId="1" applyNumberFormat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80" fontId="19" fillId="181" borderId="201" xfId="1" applyNumberFormat="1" applyFont="1" applyFill="1" applyBorder="1" applyAlignment="1">
      <alignment horizontal="right" vertical="center"/>
    </xf>
    <xf numFmtId="180" fontId="19" fillId="181" borderId="201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80" fontId="19" fillId="181" borderId="201" xfId="1" applyNumberFormat="1" applyFont="1" applyFill="1" applyBorder="1" applyAlignment="1">
      <alignment horizontal="right" vertical="center"/>
    </xf>
    <xf numFmtId="180" fontId="19" fillId="181" borderId="201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80" fontId="19" fillId="181" borderId="201" xfId="1" applyNumberFormat="1" applyFont="1" applyFill="1" applyBorder="1" applyAlignment="1">
      <alignment horizontal="right" vertical="center"/>
    </xf>
    <xf numFmtId="180" fontId="19" fillId="181" borderId="201" xfId="1" applyNumberFormat="1" applyFont="1" applyFill="1" applyBorder="1" applyAlignment="1">
      <alignment horizontal="right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80" fontId="19" fillId="184" borderId="202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49" fontId="2" fillId="84" borderId="90" xfId="1" applyNumberFormat="1" applyFont="1" applyFill="1" applyBorder="1" applyAlignment="1">
      <alignment vertical="center"/>
    </xf>
    <xf numFmtId="49" fontId="2" fillId="76" borderId="79" xfId="1" applyNumberFormat="1" applyFont="1" applyFill="1" applyBorder="1" applyAlignment="1">
      <alignment horizontal="center" vertical="center"/>
    </xf>
    <xf numFmtId="180" fontId="19" fillId="181" borderId="201" xfId="1" applyNumberFormat="1" applyFont="1" applyFill="1" applyBorder="1" applyAlignment="1">
      <alignment horizontal="right" vertical="center"/>
    </xf>
    <xf numFmtId="180" fontId="19" fillId="181" borderId="201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49" fontId="2" fillId="76" borderId="79" xfId="1" applyNumberFormat="1" applyFont="1" applyFill="1" applyBorder="1" applyAlignment="1">
      <alignment horizontal="center" vertical="center"/>
    </xf>
    <xf numFmtId="49" fontId="2" fillId="76" borderId="79" xfId="1" applyNumberFormat="1" applyFont="1" applyFill="1" applyBorder="1" applyAlignment="1">
      <alignment horizontal="center" vertical="center"/>
    </xf>
    <xf numFmtId="180" fontId="19" fillId="181" borderId="201" xfId="1" applyNumberFormat="1" applyFont="1" applyFill="1" applyBorder="1" applyAlignment="1">
      <alignment horizontal="right" vertical="center"/>
    </xf>
    <xf numFmtId="180" fontId="19" fillId="181" borderId="201" xfId="1" applyNumberFormat="1" applyFont="1" applyFill="1" applyBorder="1" applyAlignment="1">
      <alignment horizontal="right" vertical="center"/>
    </xf>
    <xf numFmtId="0" fontId="2" fillId="178" borderId="198" xfId="1" applyFont="1" applyFill="1" applyBorder="1" applyAlignment="1">
      <alignment vertical="center"/>
    </xf>
    <xf numFmtId="0" fontId="2" fillId="179" borderId="199" xfId="1" applyFont="1" applyFill="1" applyBorder="1" applyAlignment="1">
      <alignment horizontal="center" vertical="center"/>
    </xf>
    <xf numFmtId="178" fontId="19" fillId="173" borderId="193" xfId="1" applyNumberFormat="1" applyFont="1" applyFill="1" applyBorder="1" applyAlignment="1">
      <alignment horizontal="right" vertical="center"/>
    </xf>
    <xf numFmtId="178" fontId="19" fillId="173" borderId="193" xfId="1" applyNumberFormat="1" applyFont="1" applyFill="1" applyBorder="1" applyAlignment="1">
      <alignment horizontal="right" vertical="center"/>
    </xf>
    <xf numFmtId="49" fontId="2" fillId="123" borderId="136" xfId="1" applyNumberFormat="1" applyFont="1" applyFill="1" applyBorder="1" applyAlignment="1">
      <alignment horizontal="left" vertical="center"/>
    </xf>
    <xf numFmtId="49" fontId="2" fillId="76" borderId="79" xfId="1" applyNumberFormat="1" applyFont="1" applyFill="1" applyBorder="1" applyAlignment="1">
      <alignment horizontal="center" vertical="center"/>
    </xf>
    <xf numFmtId="177" fontId="19" fillId="182" borderId="203" xfId="1" applyNumberFormat="1" applyFont="1" applyFill="1" applyBorder="1" applyAlignment="1">
      <alignment horizontal="right" vertical="center"/>
    </xf>
    <xf numFmtId="177" fontId="19" fillId="182" borderId="203" xfId="1" applyNumberFormat="1" applyFont="1" applyFill="1" applyBorder="1" applyAlignment="1">
      <alignment horizontal="right" vertical="center"/>
    </xf>
    <xf numFmtId="49" fontId="2" fillId="85" borderId="91" xfId="1" applyNumberFormat="1" applyFont="1" applyFill="1" applyBorder="1" applyAlignment="1">
      <alignment vertical="center"/>
    </xf>
    <xf numFmtId="49" fontId="2" fillId="133" borderId="146" xfId="1" applyNumberFormat="1" applyFont="1" applyFill="1" applyBorder="1" applyAlignment="1">
      <alignment horizontal="center" vertical="center"/>
    </xf>
    <xf numFmtId="0" fontId="2" fillId="96" borderId="103" xfId="1" applyFont="1" applyFill="1" applyBorder="1" applyAlignment="1">
      <alignment vertical="center"/>
    </xf>
    <xf numFmtId="0" fontId="2" fillId="96" borderId="103" xfId="1" applyFont="1" applyFill="1" applyBorder="1" applyAlignment="1">
      <alignment vertical="center"/>
    </xf>
    <xf numFmtId="49" fontId="2" fillId="85" borderId="91" xfId="1" applyNumberFormat="1" applyFont="1" applyFill="1" applyBorder="1" applyAlignment="1">
      <alignment vertical="center"/>
    </xf>
    <xf numFmtId="49" fontId="2" fillId="133" borderId="146" xfId="1" applyNumberFormat="1" applyFont="1" applyFill="1" applyBorder="1" applyAlignment="1">
      <alignment horizontal="center" vertical="center"/>
    </xf>
    <xf numFmtId="0" fontId="2" fillId="96" borderId="103" xfId="1" applyFont="1" applyFill="1" applyBorder="1" applyAlignment="1">
      <alignment vertical="center"/>
    </xf>
    <xf numFmtId="0" fontId="2" fillId="112" borderId="125" xfId="1" applyFont="1" applyFill="1" applyBorder="1" applyAlignment="1">
      <alignment horizontal="right" vertical="center"/>
    </xf>
    <xf numFmtId="49" fontId="22" fillId="41" borderId="40" xfId="1" applyNumberFormat="1" applyFont="1" applyFill="1" applyBorder="1" applyAlignment="1">
      <alignment vertical="center"/>
    </xf>
    <xf numFmtId="49" fontId="23" fillId="42" borderId="41" xfId="1" applyNumberFormat="1" applyFont="1" applyFill="1" applyBorder="1"/>
    <xf numFmtId="49" fontId="22" fillId="43" borderId="42" xfId="1" applyNumberFormat="1" applyFont="1" applyFill="1" applyBorder="1" applyAlignment="1">
      <alignment horizontal="right"/>
    </xf>
    <xf numFmtId="49" fontId="22" fillId="44" borderId="43" xfId="1" applyNumberFormat="1" applyFont="1" applyFill="1" applyBorder="1" applyAlignment="1">
      <alignment vertical="center"/>
    </xf>
    <xf numFmtId="49" fontId="22" fillId="45" borderId="44" xfId="1" applyNumberFormat="1" applyFont="1" applyFill="1" applyBorder="1" applyAlignment="1">
      <alignment vertical="center"/>
    </xf>
    <xf numFmtId="49" fontId="23" fillId="46" borderId="45" xfId="1" applyNumberFormat="1" applyFont="1" applyFill="1" applyBorder="1"/>
    <xf numFmtId="49" fontId="22" fillId="47" borderId="46" xfId="1" applyNumberFormat="1" applyFont="1" applyFill="1" applyBorder="1" applyAlignment="1">
      <alignment horizontal="right" vertical="center"/>
    </xf>
    <xf numFmtId="49" fontId="24" fillId="49" borderId="48" xfId="1" applyNumberFormat="1" applyFont="1" applyFill="1" applyBorder="1" applyAlignment="1">
      <alignment horizontal="center" vertical="center" wrapText="1"/>
    </xf>
    <xf numFmtId="49" fontId="24" fillId="50" borderId="49" xfId="1" applyNumberFormat="1" applyFont="1" applyFill="1" applyBorder="1" applyAlignment="1">
      <alignment horizontal="center" vertical="center" wrapText="1"/>
    </xf>
    <xf numFmtId="49" fontId="24" fillId="51" borderId="50" xfId="1" applyNumberFormat="1" applyFont="1" applyFill="1" applyBorder="1" applyAlignment="1">
      <alignment horizontal="center" vertical="center" wrapText="1"/>
    </xf>
    <xf numFmtId="49" fontId="24" fillId="52" borderId="51" xfId="1" applyNumberFormat="1" applyFont="1" applyFill="1" applyBorder="1" applyAlignment="1">
      <alignment horizontal="center" vertical="center" wrapText="1"/>
    </xf>
    <xf numFmtId="179" fontId="22" fillId="183" borderId="53" xfId="1" applyNumberFormat="1" applyFont="1" applyFill="1" applyBorder="1" applyAlignment="1">
      <alignment horizontal="right" vertical="center"/>
    </xf>
    <xf numFmtId="179" fontId="22" fillId="183" borderId="54" xfId="1" applyNumberFormat="1" applyFont="1" applyFill="1" applyBorder="1" applyAlignment="1">
      <alignment horizontal="right" vertical="center"/>
    </xf>
    <xf numFmtId="179" fontId="22" fillId="183" borderId="55" xfId="1" applyNumberFormat="1" applyFont="1" applyFill="1" applyBorder="1" applyAlignment="1">
      <alignment horizontal="right" vertical="center"/>
    </xf>
    <xf numFmtId="49" fontId="22" fillId="183" borderId="58" xfId="1" applyNumberFormat="1" applyFont="1" applyFill="1" applyBorder="1" applyAlignment="1">
      <alignment horizontal="center" vertical="center"/>
    </xf>
    <xf numFmtId="179" fontId="22" fillId="5" borderId="4" xfId="1" applyNumberFormat="1" applyFont="1" applyFill="1" applyBorder="1" applyAlignment="1">
      <alignment vertical="center"/>
    </xf>
    <xf numFmtId="179" fontId="23" fillId="2" borderId="1" xfId="1" applyNumberFormat="1" applyFont="1" applyFill="1" applyBorder="1"/>
    <xf numFmtId="0" fontId="23" fillId="2" borderId="1" xfId="1" applyFont="1" applyFill="1" applyBorder="1"/>
    <xf numFmtId="49" fontId="25" fillId="41" borderId="40" xfId="1" applyNumberFormat="1" applyFont="1" applyFill="1" applyBorder="1" applyAlignment="1">
      <alignment vertical="center"/>
    </xf>
    <xf numFmtId="49" fontId="26" fillId="42" borderId="41" xfId="1" applyNumberFormat="1" applyFont="1" applyFill="1" applyBorder="1"/>
    <xf numFmtId="49" fontId="25" fillId="44" borderId="43" xfId="1" applyNumberFormat="1" applyFont="1" applyFill="1" applyBorder="1" applyAlignment="1">
      <alignment vertical="center"/>
    </xf>
    <xf numFmtId="0" fontId="26" fillId="2" borderId="1" xfId="1" applyFont="1" applyFill="1" applyBorder="1"/>
    <xf numFmtId="49" fontId="27" fillId="48" borderId="47" xfId="1" applyNumberFormat="1" applyFont="1" applyFill="1" applyBorder="1" applyAlignment="1">
      <alignment horizontal="center" vertical="center"/>
    </xf>
    <xf numFmtId="49" fontId="25" fillId="53" borderId="52" xfId="1" applyNumberFormat="1" applyFont="1" applyFill="1" applyBorder="1" applyAlignment="1">
      <alignment horizontal="left" vertical="center"/>
    </xf>
    <xf numFmtId="49" fontId="25" fillId="54" borderId="56" xfId="1" applyNumberFormat="1" applyFont="1" applyFill="1" applyBorder="1" applyAlignment="1">
      <alignment horizontal="left" vertical="center"/>
    </xf>
    <xf numFmtId="49" fontId="25" fillId="55" borderId="57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0" fontId="2" fillId="9" borderId="8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vertical="center"/>
    </xf>
    <xf numFmtId="0" fontId="4" fillId="6" borderId="5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2" fillId="23" borderId="22" xfId="1" applyFont="1" applyFill="1" applyBorder="1" applyAlignment="1">
      <alignment horizontal="center" vertical="center"/>
    </xf>
    <xf numFmtId="0" fontId="2" fillId="35" borderId="34" xfId="1" applyFont="1" applyFill="1" applyBorder="1" applyAlignment="1">
      <alignment vertical="center"/>
    </xf>
    <xf numFmtId="0" fontId="12" fillId="32" borderId="31" xfId="1" applyFont="1" applyFill="1" applyBorder="1" applyAlignment="1">
      <alignment horizontal="center" vertical="center"/>
    </xf>
    <xf numFmtId="49" fontId="15" fillId="38" borderId="37" xfId="1" applyNumberFormat="1" applyFont="1" applyFill="1" applyBorder="1" applyAlignment="1">
      <alignment horizontal="center" vertical="center"/>
    </xf>
    <xf numFmtId="0" fontId="15" fillId="39" borderId="38" xfId="1" applyFont="1" applyFill="1" applyBorder="1" applyAlignment="1">
      <alignment horizontal="center" vertical="center"/>
    </xf>
    <xf numFmtId="0" fontId="16" fillId="40" borderId="39" xfId="1" applyFont="1" applyFill="1" applyBorder="1"/>
    <xf numFmtId="49" fontId="2" fillId="57" borderId="60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horizontal="right" vertical="center"/>
    </xf>
    <xf numFmtId="49" fontId="17" fillId="60" borderId="63" xfId="1" applyNumberFormat="1" applyFont="1" applyFill="1" applyBorder="1" applyAlignment="1">
      <alignment horizontal="center" vertical="center"/>
    </xf>
    <xf numFmtId="49" fontId="17" fillId="113" borderId="126" xfId="1" applyNumberFormat="1" applyFont="1" applyFill="1" applyBorder="1" applyAlignment="1">
      <alignment horizontal="center" vertical="center"/>
    </xf>
    <xf numFmtId="0" fontId="17" fillId="118" borderId="131" xfId="1" applyFont="1" applyFill="1" applyBorder="1" applyAlignment="1">
      <alignment horizontal="center" vertical="center"/>
    </xf>
    <xf numFmtId="49" fontId="17" fillId="114" borderId="127" xfId="1" applyNumberFormat="1" applyFont="1" applyFill="1" applyBorder="1" applyAlignment="1">
      <alignment horizontal="center" vertical="center"/>
    </xf>
    <xf numFmtId="0" fontId="17" fillId="115" borderId="128" xfId="1" applyFont="1" applyFill="1" applyBorder="1" applyAlignment="1">
      <alignment horizontal="center" vertical="center"/>
    </xf>
    <xf numFmtId="0" fontId="17" fillId="116" borderId="129" xfId="1" applyFont="1" applyFill="1" applyBorder="1" applyAlignment="1">
      <alignment horizontal="center" vertical="center"/>
    </xf>
    <xf numFmtId="49" fontId="17" fillId="59" borderId="62" xfId="1" applyNumberFormat="1" applyFont="1" applyFill="1" applyBorder="1" applyAlignment="1">
      <alignment horizontal="center" vertical="center"/>
    </xf>
    <xf numFmtId="0" fontId="17" fillId="117" borderId="130" xfId="1" applyFont="1" applyFill="1" applyBorder="1" applyAlignment="1">
      <alignment horizontal="center" vertical="center"/>
    </xf>
    <xf numFmtId="0" fontId="17" fillId="122" borderId="135" xfId="1" applyFont="1" applyFill="1" applyBorder="1" applyAlignment="1">
      <alignment horizontal="center" vertical="center"/>
    </xf>
    <xf numFmtId="0" fontId="15" fillId="124" borderId="137" xfId="1" applyFont="1" applyFill="1" applyBorder="1" applyAlignment="1">
      <alignment horizontal="left" vertical="center"/>
    </xf>
    <xf numFmtId="49" fontId="17" fillId="48" borderId="47" xfId="1" applyNumberFormat="1" applyFont="1" applyFill="1" applyBorder="1" applyAlignment="1">
      <alignment horizontal="center" vertical="center"/>
    </xf>
    <xf numFmtId="49" fontId="15" fillId="143" borderId="157" xfId="1" applyNumberFormat="1" applyFont="1" applyFill="1" applyBorder="1" applyAlignment="1">
      <alignment horizontal="center" vertical="center" wrapText="1"/>
    </xf>
    <xf numFmtId="0" fontId="15" fillId="144" borderId="158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FFFFFFFF"/>
      <rgbColor rgb="00F0F0F0"/>
      <rgbColor rgb="00808080"/>
      <rgbColor rgb="0000FFFF"/>
      <rgbColor rgb="0080FF00"/>
      <rgbColor rgb="0080FFFF"/>
      <rgbColor rgb="00A0A0A0"/>
      <rgbColor rgb="0099A8AC"/>
      <rgbColor rgb="00D8E9EC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7.125" style="1"/>
    <col min="2" max="2" width="24.75" style="1"/>
    <col min="3" max="3" width="19" style="1"/>
    <col min="4" max="4" width="2.25" style="1"/>
    <col min="5" max="8" width="0" style="1" hidden="1"/>
    <col min="9" max="9" width="27" style="1"/>
    <col min="10" max="10" width="9.875" style="1"/>
    <col min="11" max="11" width="4" style="1"/>
    <col min="12" max="12" width="7" style="1"/>
    <col min="13" max="13" width="4.125" style="1"/>
    <col min="14" max="14" width="6.5" style="1"/>
    <col min="15" max="15" width="3.5" style="1"/>
    <col min="16" max="16" width="4.125" style="1"/>
    <col min="17" max="17" width="20.625" style="1"/>
    <col min="18" max="18" width="2.25" style="1"/>
  </cols>
  <sheetData>
    <row r="1" spans="1:18" ht="24.75" customHeight="1">
      <c r="A1" s="8" t="s">
        <v>0</v>
      </c>
      <c r="B1" s="9"/>
      <c r="C1" s="10"/>
      <c r="D1" s="11"/>
      <c r="E1" s="12"/>
      <c r="F1" s="13"/>
      <c r="G1" s="14"/>
      <c r="H1" s="15"/>
      <c r="I1" s="16"/>
      <c r="J1" s="17"/>
      <c r="K1" s="18"/>
      <c r="L1" s="19"/>
      <c r="M1" s="20"/>
      <c r="N1" s="21"/>
      <c r="O1" s="22"/>
      <c r="P1" s="23"/>
      <c r="Q1" s="24"/>
      <c r="R1" s="25"/>
    </row>
    <row r="2" spans="1:18" ht="45" customHeight="1">
      <c r="A2" s="1503" t="s">
        <v>1</v>
      </c>
      <c r="B2" s="1503"/>
      <c r="C2" s="1503"/>
      <c r="D2" s="1503"/>
      <c r="E2" s="1503"/>
      <c r="F2" s="1503"/>
      <c r="G2" s="1503"/>
      <c r="H2" s="1503"/>
      <c r="I2" s="1503"/>
      <c r="J2" s="1503"/>
      <c r="K2" s="1503"/>
      <c r="L2" s="1503"/>
      <c r="M2" s="1503"/>
      <c r="N2" s="1503"/>
      <c r="O2" s="1502"/>
      <c r="P2" s="1502"/>
      <c r="Q2" s="1502"/>
      <c r="R2" s="26"/>
    </row>
    <row r="3" spans="1:18" ht="45" customHeight="1">
      <c r="A3" s="1504"/>
      <c r="B3" s="1504"/>
      <c r="C3" s="1504"/>
      <c r="D3" s="1504"/>
      <c r="E3" s="1504"/>
      <c r="F3" s="1504"/>
      <c r="G3" s="1504"/>
      <c r="H3" s="1504"/>
      <c r="I3" s="1504"/>
      <c r="J3" s="1504"/>
      <c r="K3" s="1504"/>
      <c r="L3" s="1504"/>
      <c r="M3" s="1504"/>
      <c r="N3" s="1504"/>
      <c r="O3" s="27"/>
      <c r="P3" s="28"/>
      <c r="Q3" s="29"/>
      <c r="R3" s="30"/>
    </row>
    <row r="4" spans="1:18" ht="19.5" customHeight="1">
      <c r="A4" s="31"/>
      <c r="B4" s="32"/>
      <c r="C4" s="33"/>
      <c r="D4" s="34"/>
      <c r="E4" s="35"/>
      <c r="F4" s="36"/>
      <c r="G4" s="37"/>
      <c r="H4" s="38"/>
      <c r="I4" s="39" t="s">
        <v>2</v>
      </c>
      <c r="J4" s="40">
        <v>0</v>
      </c>
      <c r="K4" s="41" t="s">
        <v>3</v>
      </c>
      <c r="L4" s="42">
        <v>0</v>
      </c>
      <c r="M4" s="43" t="s">
        <v>4</v>
      </c>
      <c r="N4" s="44">
        <v>0</v>
      </c>
      <c r="O4" s="45" t="s">
        <v>5</v>
      </c>
      <c r="P4" s="46"/>
      <c r="Q4" s="47"/>
      <c r="R4" s="48"/>
    </row>
    <row r="5" spans="1:18" ht="19.5" customHeight="1">
      <c r="A5" s="49"/>
      <c r="B5" s="50"/>
      <c r="C5" s="51"/>
      <c r="D5" s="52"/>
      <c r="E5" s="53"/>
      <c r="F5" s="54"/>
      <c r="G5" s="55"/>
      <c r="H5" s="56"/>
      <c r="I5" s="57"/>
      <c r="J5" s="58"/>
      <c r="K5" s="59"/>
      <c r="L5" s="60"/>
      <c r="M5" s="61"/>
      <c r="N5" s="62"/>
      <c r="O5" s="63"/>
      <c r="P5" s="64"/>
      <c r="Q5" s="65"/>
      <c r="R5" s="66"/>
    </row>
    <row r="6" spans="1:18" ht="19.5" customHeight="1">
      <c r="A6" s="67" t="s">
        <v>6</v>
      </c>
      <c r="B6" s="68" t="s">
        <v>7</v>
      </c>
      <c r="C6" s="69"/>
      <c r="D6" s="70"/>
      <c r="E6" s="71"/>
      <c r="F6" s="72"/>
      <c r="G6" s="73"/>
      <c r="H6" s="74"/>
      <c r="I6" s="75"/>
      <c r="J6" s="76"/>
      <c r="K6" s="77"/>
      <c r="L6" s="78"/>
      <c r="M6" s="79"/>
      <c r="N6" s="80"/>
      <c r="O6" s="81"/>
      <c r="P6" s="82"/>
      <c r="Q6" s="83"/>
      <c r="R6" s="84"/>
    </row>
    <row r="7" spans="1:18" ht="19.5" customHeight="1">
      <c r="A7" s="85"/>
      <c r="B7" s="86"/>
      <c r="C7" s="87"/>
      <c r="D7" s="88"/>
      <c r="E7" s="89"/>
      <c r="F7" s="90"/>
      <c r="G7" s="91"/>
      <c r="H7" s="92"/>
      <c r="I7" s="93"/>
      <c r="J7" s="94"/>
      <c r="K7" s="95"/>
      <c r="L7" s="96"/>
      <c r="M7" s="97"/>
      <c r="N7" s="98"/>
      <c r="O7" s="99"/>
      <c r="P7" s="100"/>
      <c r="Q7" s="101"/>
      <c r="R7" s="102"/>
    </row>
    <row r="8" spans="1:18" ht="19.5" customHeight="1">
      <c r="A8" s="103"/>
      <c r="B8" s="104" t="s">
        <v>8</v>
      </c>
      <c r="C8" s="105"/>
      <c r="D8" s="106"/>
      <c r="E8" s="107"/>
      <c r="F8" s="108"/>
      <c r="G8" s="109"/>
      <c r="H8" s="110"/>
      <c r="I8" s="111"/>
      <c r="J8" s="112"/>
      <c r="K8" s="113"/>
      <c r="L8" s="114"/>
      <c r="M8" s="115"/>
      <c r="N8" s="116"/>
      <c r="O8" s="117"/>
      <c r="P8" s="118"/>
      <c r="Q8" s="119"/>
      <c r="R8" s="120"/>
    </row>
    <row r="9" spans="1:18" ht="19.5" customHeight="1">
      <c r="A9" s="121"/>
      <c r="B9" s="122"/>
      <c r="C9" s="123"/>
      <c r="D9" s="124"/>
      <c r="E9" s="125"/>
      <c r="F9" s="126"/>
      <c r="G9" s="127"/>
      <c r="H9" s="128"/>
      <c r="I9" s="129"/>
      <c r="J9" s="130"/>
      <c r="K9" s="131"/>
      <c r="L9" s="132"/>
      <c r="M9" s="133"/>
      <c r="N9" s="134"/>
      <c r="O9" s="135"/>
      <c r="P9" s="136"/>
      <c r="Q9" s="137"/>
      <c r="R9" s="138"/>
    </row>
    <row r="10" spans="1:18" ht="19.5" customHeight="1">
      <c r="A10" s="139"/>
      <c r="B10" s="140" t="s">
        <v>9</v>
      </c>
      <c r="C10" s="141"/>
      <c r="D10" s="142"/>
      <c r="E10" s="143"/>
      <c r="F10" s="144"/>
      <c r="G10" s="145"/>
      <c r="H10" s="146"/>
      <c r="I10" s="147" t="s">
        <v>10</v>
      </c>
      <c r="J10" s="148">
        <v>0</v>
      </c>
      <c r="K10" s="149" t="s">
        <v>3</v>
      </c>
      <c r="L10" s="150">
        <v>0</v>
      </c>
      <c r="M10" s="151" t="s">
        <v>4</v>
      </c>
      <c r="N10" s="152">
        <v>0</v>
      </c>
      <c r="O10" s="153" t="s">
        <v>11</v>
      </c>
      <c r="P10" s="154"/>
      <c r="Q10" s="155"/>
      <c r="R10" s="156"/>
    </row>
    <row r="11" spans="1:18" ht="19.5" customHeight="1">
      <c r="A11" s="157"/>
      <c r="B11" s="158"/>
      <c r="C11" s="159"/>
      <c r="D11" s="160"/>
      <c r="E11" s="161"/>
      <c r="F11" s="162"/>
      <c r="G11" s="163"/>
      <c r="H11" s="164"/>
      <c r="I11" s="165"/>
      <c r="J11" s="166"/>
      <c r="K11" s="167"/>
      <c r="L11" s="168"/>
      <c r="M11" s="169"/>
      <c r="N11" s="170"/>
      <c r="O11" s="171"/>
      <c r="P11" s="172"/>
      <c r="Q11" s="173"/>
      <c r="R11" s="174"/>
    </row>
    <row r="12" spans="1:18" ht="19.5" customHeight="1">
      <c r="A12" s="175" t="s">
        <v>12</v>
      </c>
      <c r="B12" s="176" t="s">
        <v>13</v>
      </c>
      <c r="C12" s="177"/>
      <c r="D12" s="178"/>
      <c r="E12" s="179"/>
      <c r="F12" s="180"/>
      <c r="G12" s="181"/>
      <c r="H12" s="182"/>
      <c r="I12" s="183"/>
      <c r="J12" s="184"/>
      <c r="K12" s="185"/>
      <c r="L12" s="186"/>
      <c r="M12" s="187"/>
      <c r="N12" s="188"/>
      <c r="O12" s="189"/>
      <c r="P12" s="190"/>
      <c r="Q12" s="191"/>
      <c r="R12" s="192"/>
    </row>
    <row r="13" spans="1:18" ht="19.5" customHeight="1">
      <c r="A13" s="193"/>
      <c r="B13" s="194"/>
      <c r="C13" s="195"/>
      <c r="D13" s="196"/>
      <c r="E13" s="197"/>
      <c r="F13" s="198"/>
      <c r="G13" s="199"/>
      <c r="H13" s="200"/>
      <c r="I13" s="201"/>
      <c r="J13" s="202"/>
      <c r="K13" s="203"/>
      <c r="L13" s="204"/>
      <c r="M13" s="205"/>
      <c r="N13" s="206"/>
      <c r="O13" s="207"/>
      <c r="P13" s="208"/>
      <c r="Q13" s="209"/>
      <c r="R13" s="210"/>
    </row>
    <row r="14" spans="1:18" ht="19.5" customHeight="1">
      <c r="A14" s="211"/>
      <c r="B14" s="212" t="s">
        <v>14</v>
      </c>
      <c r="C14" s="213"/>
      <c r="D14" s="214"/>
      <c r="E14" s="215"/>
      <c r="F14" s="216"/>
      <c r="G14" s="217"/>
      <c r="H14" s="218"/>
      <c r="I14" s="219" t="s">
        <v>15</v>
      </c>
      <c r="J14" s="1500"/>
      <c r="K14" s="1505"/>
      <c r="L14" s="1505"/>
      <c r="M14" s="1501" t="s">
        <v>16</v>
      </c>
      <c r="N14" s="1501"/>
      <c r="O14" s="1502"/>
      <c r="P14" s="1502"/>
      <c r="Q14" s="220"/>
      <c r="R14" s="221"/>
    </row>
    <row r="15" spans="1:18" ht="19.5" customHeight="1">
      <c r="A15" s="222"/>
      <c r="B15" s="223"/>
      <c r="C15" s="224"/>
      <c r="D15" s="225"/>
      <c r="E15" s="226"/>
      <c r="F15" s="227"/>
      <c r="G15" s="228"/>
      <c r="H15" s="229"/>
      <c r="I15" s="230"/>
      <c r="J15" s="231"/>
      <c r="K15" s="232"/>
      <c r="L15" s="233"/>
      <c r="M15" s="234"/>
      <c r="N15" s="235"/>
      <c r="O15" s="236"/>
      <c r="P15" s="237"/>
      <c r="Q15" s="238"/>
      <c r="R15" s="239"/>
    </row>
    <row r="16" spans="1:18" ht="30" customHeight="1">
      <c r="A16" s="240"/>
      <c r="B16" s="241" t="s">
        <v>17</v>
      </c>
      <c r="C16" s="242"/>
      <c r="D16" s="243"/>
      <c r="E16" s="244"/>
      <c r="F16" s="245"/>
      <c r="G16" s="246"/>
      <c r="H16" s="247"/>
      <c r="I16" s="248" t="s">
        <v>15</v>
      </c>
      <c r="J16" s="1500"/>
      <c r="K16" s="1505"/>
      <c r="L16" s="1505"/>
      <c r="M16" s="1501" t="s">
        <v>16</v>
      </c>
      <c r="N16" s="1501"/>
      <c r="O16" s="1502"/>
      <c r="P16" s="1502"/>
      <c r="Q16" s="249"/>
      <c r="R16" s="250"/>
    </row>
    <row r="17" spans="1:18" ht="19.5" customHeight="1">
      <c r="A17" s="251"/>
      <c r="B17" s="252"/>
      <c r="C17" s="253"/>
      <c r="D17" s="254"/>
      <c r="E17" s="255"/>
      <c r="F17" s="256"/>
      <c r="G17" s="257"/>
      <c r="H17" s="258"/>
      <c r="I17" s="259"/>
      <c r="J17" s="260"/>
      <c r="K17" s="261"/>
      <c r="L17" s="262"/>
      <c r="M17" s="263"/>
      <c r="N17" s="264"/>
      <c r="O17" s="265"/>
      <c r="P17" s="266"/>
      <c r="Q17" s="267"/>
      <c r="R17" s="268"/>
    </row>
    <row r="18" spans="1:18" ht="19.5" customHeight="1">
      <c r="A18" s="269"/>
      <c r="B18" s="270" t="s">
        <v>18</v>
      </c>
      <c r="C18" s="271"/>
      <c r="D18" s="272"/>
      <c r="E18" s="273"/>
      <c r="F18" s="274"/>
      <c r="G18" s="275"/>
      <c r="H18" s="276"/>
      <c r="I18" s="277" t="s">
        <v>15</v>
      </c>
      <c r="J18" s="1500"/>
      <c r="K18" s="1500"/>
      <c r="L18" s="1500"/>
      <c r="M18" s="1501" t="s">
        <v>16</v>
      </c>
      <c r="N18" s="1502"/>
      <c r="O18" s="1502"/>
      <c r="P18" s="1502"/>
      <c r="Q18" s="278"/>
      <c r="R18" s="279"/>
    </row>
    <row r="19" spans="1:18" ht="19.5" customHeight="1">
      <c r="A19" s="280"/>
      <c r="B19" s="281"/>
      <c r="C19" s="282"/>
      <c r="D19" s="283"/>
      <c r="E19" s="284"/>
      <c r="F19" s="285"/>
      <c r="G19" s="286"/>
      <c r="H19" s="287"/>
      <c r="I19" s="288"/>
      <c r="J19" s="289"/>
      <c r="K19" s="290"/>
      <c r="L19" s="291"/>
      <c r="M19" s="292"/>
      <c r="N19" s="293"/>
      <c r="O19" s="294"/>
      <c r="P19" s="295"/>
      <c r="Q19" s="296"/>
      <c r="R19" s="297"/>
    </row>
    <row r="20" spans="1:18" ht="19.5" customHeight="1">
      <c r="A20" s="298"/>
      <c r="B20" s="299" t="s">
        <v>19</v>
      </c>
      <c r="C20" s="300"/>
      <c r="D20" s="301"/>
      <c r="E20" s="302"/>
      <c r="F20" s="303"/>
      <c r="G20" s="304"/>
      <c r="H20" s="305"/>
      <c r="I20" s="306" t="s">
        <v>20</v>
      </c>
      <c r="J20" s="1500"/>
      <c r="K20" s="1500"/>
      <c r="L20" s="1500"/>
      <c r="M20" s="1501" t="s">
        <v>16</v>
      </c>
      <c r="N20" s="1502"/>
      <c r="O20" s="1502"/>
      <c r="P20" s="1502"/>
      <c r="Q20" s="307"/>
      <c r="R20" s="308"/>
    </row>
    <row r="21" spans="1:18" ht="19.5" customHeight="1">
      <c r="A21" s="309"/>
      <c r="B21" s="310"/>
      <c r="C21" s="311"/>
      <c r="D21" s="312"/>
      <c r="E21" s="313"/>
      <c r="F21" s="314"/>
      <c r="G21" s="315"/>
      <c r="H21" s="316"/>
      <c r="I21" s="317"/>
      <c r="J21" s="318"/>
      <c r="K21" s="319"/>
      <c r="L21" s="320"/>
      <c r="M21" s="321"/>
      <c r="N21" s="322"/>
      <c r="O21" s="323"/>
      <c r="P21" s="324"/>
      <c r="Q21" s="325"/>
      <c r="R21" s="326"/>
    </row>
  </sheetData>
  <mergeCells count="10">
    <mergeCell ref="J18:L18"/>
    <mergeCell ref="M18:P18"/>
    <mergeCell ref="J20:L20"/>
    <mergeCell ref="M20:P20"/>
    <mergeCell ref="A2:Q2"/>
    <mergeCell ref="A3:N3"/>
    <mergeCell ref="J14:L14"/>
    <mergeCell ref="M14:P14"/>
    <mergeCell ref="J16:L16"/>
    <mergeCell ref="M16:P16"/>
  </mergeCells>
  <phoneticPr fontId="21" type="noConversion"/>
  <printOptions horizontalCentered="1"/>
  <pageMargins left="0.78740157480314998" right="0.78740157480314998" top="1.1811023622047201" bottom="1.1811023622047201" header="0.51180999999999999" footer="0.51180999999999999"/>
  <pageSetup paperSize="9" scale="80" orientation="landscape" errors="blank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3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34.5" style="1"/>
    <col min="2" max="3" width="23.875" style="1"/>
    <col min="4" max="4" width="36.875" style="1"/>
    <col min="5" max="6" width="23.875" style="1"/>
  </cols>
  <sheetData>
    <row r="1" spans="1:6" ht="48" customHeight="1">
      <c r="A1" s="1508" t="s">
        <v>185</v>
      </c>
      <c r="B1" s="1509"/>
      <c r="C1" s="1509"/>
      <c r="D1" s="1509"/>
      <c r="E1" s="1509"/>
      <c r="F1" s="1509"/>
    </row>
    <row r="2" spans="1:6" ht="21" customHeight="1">
      <c r="A2" s="938"/>
      <c r="B2" s="939"/>
      <c r="C2" s="940"/>
      <c r="D2" s="941"/>
      <c r="E2" s="1511" t="s">
        <v>37</v>
      </c>
      <c r="F2" s="1512"/>
    </row>
    <row r="3" spans="1:6" ht="21" customHeight="1">
      <c r="A3" s="942" t="s">
        <v>45</v>
      </c>
      <c r="B3" s="943"/>
      <c r="C3" s="944"/>
      <c r="D3" s="945"/>
      <c r="E3" s="946"/>
      <c r="F3" s="947" t="s">
        <v>46</v>
      </c>
    </row>
    <row r="4" spans="1:6" ht="28.5" customHeight="1">
      <c r="A4" s="948" t="s">
        <v>47</v>
      </c>
      <c r="B4" s="949" t="s">
        <v>73</v>
      </c>
      <c r="C4" s="950" t="s">
        <v>74</v>
      </c>
      <c r="D4" s="951" t="s">
        <v>47</v>
      </c>
      <c r="E4" s="952" t="s">
        <v>73</v>
      </c>
      <c r="F4" s="953" t="s">
        <v>74</v>
      </c>
    </row>
    <row r="5" spans="1:6" ht="28.5" customHeight="1">
      <c r="A5" s="954" t="s">
        <v>186</v>
      </c>
      <c r="B5" s="955">
        <v>3000000</v>
      </c>
      <c r="C5" s="956">
        <v>3450000</v>
      </c>
      <c r="D5" s="957" t="s">
        <v>187</v>
      </c>
      <c r="E5" s="958">
        <v>1793600</v>
      </c>
      <c r="F5" s="959">
        <v>1885640</v>
      </c>
    </row>
    <row r="6" spans="1:6" ht="28.5" customHeight="1">
      <c r="A6" s="960" t="s">
        <v>77</v>
      </c>
      <c r="B6" s="961">
        <v>0</v>
      </c>
      <c r="C6" s="962">
        <v>0</v>
      </c>
      <c r="D6" s="963" t="s">
        <v>188</v>
      </c>
      <c r="E6" s="964">
        <v>407538.25</v>
      </c>
      <c r="F6" s="965">
        <v>429055.48</v>
      </c>
    </row>
    <row r="7" spans="1:6" ht="28.5" customHeight="1">
      <c r="A7" s="966" t="s">
        <v>81</v>
      </c>
      <c r="B7" s="967">
        <v>100000</v>
      </c>
      <c r="C7" s="968">
        <v>110000</v>
      </c>
      <c r="D7" s="969" t="s">
        <v>82</v>
      </c>
      <c r="E7" s="970">
        <v>0</v>
      </c>
      <c r="F7" s="971">
        <v>8260</v>
      </c>
    </row>
    <row r="8" spans="1:6" ht="28.5" customHeight="1">
      <c r="A8" s="972" t="s">
        <v>129</v>
      </c>
      <c r="B8" s="973">
        <v>69727</v>
      </c>
      <c r="C8" s="974">
        <v>80000</v>
      </c>
      <c r="D8" s="975" t="s">
        <v>189</v>
      </c>
      <c r="E8" s="976">
        <v>0</v>
      </c>
      <c r="F8" s="977">
        <v>0</v>
      </c>
    </row>
    <row r="9" spans="1:6" ht="28.5" customHeight="1">
      <c r="A9" s="978" t="s">
        <v>130</v>
      </c>
      <c r="B9" s="979">
        <v>0</v>
      </c>
      <c r="C9" s="980">
        <v>0</v>
      </c>
      <c r="D9" s="981" t="s">
        <v>190</v>
      </c>
      <c r="E9" s="982">
        <v>47959</v>
      </c>
      <c r="F9" s="983">
        <v>49970.55</v>
      </c>
    </row>
    <row r="10" spans="1:6" ht="28.5" customHeight="1">
      <c r="A10" s="984" t="s">
        <v>89</v>
      </c>
      <c r="B10" s="985">
        <v>0</v>
      </c>
      <c r="C10" s="986">
        <v>0</v>
      </c>
      <c r="D10" s="987" t="s">
        <v>191</v>
      </c>
      <c r="E10" s="988">
        <v>475075.37</v>
      </c>
      <c r="F10" s="989">
        <v>475000</v>
      </c>
    </row>
    <row r="11" spans="1:6" ht="28.5" customHeight="1">
      <c r="A11" s="990" t="s">
        <v>88</v>
      </c>
      <c r="B11" s="991" t="s">
        <v>88</v>
      </c>
      <c r="C11" s="992" t="s">
        <v>88</v>
      </c>
      <c r="D11" s="993" t="s">
        <v>192</v>
      </c>
      <c r="E11" s="994">
        <v>0</v>
      </c>
      <c r="F11" s="995">
        <v>2000</v>
      </c>
    </row>
    <row r="12" spans="1:6" ht="28.5" customHeight="1">
      <c r="A12" s="996" t="s">
        <v>88</v>
      </c>
      <c r="B12" s="997" t="s">
        <v>88</v>
      </c>
      <c r="C12" s="998" t="s">
        <v>88</v>
      </c>
      <c r="D12" s="999" t="s">
        <v>193</v>
      </c>
      <c r="E12" s="1000">
        <v>883230</v>
      </c>
      <c r="F12" s="1001">
        <v>566400</v>
      </c>
    </row>
    <row r="13" spans="1:6" ht="28.5" customHeight="1">
      <c r="A13" s="1002" t="s">
        <v>88</v>
      </c>
      <c r="B13" s="1003" t="s">
        <v>88</v>
      </c>
      <c r="C13" s="1004" t="s">
        <v>88</v>
      </c>
      <c r="D13" s="1005" t="s">
        <v>194</v>
      </c>
      <c r="E13" s="1006">
        <v>333000</v>
      </c>
      <c r="F13" s="1007">
        <v>200000</v>
      </c>
    </row>
    <row r="14" spans="1:6" ht="28.5" customHeight="1">
      <c r="A14" s="1008" t="s">
        <v>88</v>
      </c>
      <c r="B14" s="1009" t="s">
        <v>88</v>
      </c>
      <c r="C14" s="1010" t="s">
        <v>88</v>
      </c>
      <c r="D14" s="1011" t="s">
        <v>195</v>
      </c>
      <c r="E14" s="1012">
        <v>333000</v>
      </c>
      <c r="F14" s="1013">
        <v>200000</v>
      </c>
    </row>
    <row r="15" spans="1:6" ht="28.5" customHeight="1">
      <c r="A15" s="1014" t="s">
        <v>88</v>
      </c>
      <c r="B15" s="1015" t="s">
        <v>88</v>
      </c>
      <c r="C15" s="1016" t="s">
        <v>88</v>
      </c>
      <c r="D15" s="1017" t="s">
        <v>196</v>
      </c>
      <c r="E15" s="1018">
        <v>0</v>
      </c>
      <c r="F15" s="1019">
        <v>0</v>
      </c>
    </row>
    <row r="16" spans="1:6" ht="28.5" customHeight="1">
      <c r="A16" s="1020" t="s">
        <v>131</v>
      </c>
      <c r="B16" s="328">
        <f>B5+B6+B7+B8+B9</f>
        <v>3169727</v>
      </c>
      <c r="C16" s="328">
        <f>C5+C6+C7+C8+C9</f>
        <v>3640000</v>
      </c>
      <c r="D16" s="1021" t="s">
        <v>197</v>
      </c>
      <c r="E16" s="328">
        <f>E5+E6+E7+E8+E9+E10+E11+E12+E13</f>
        <v>3940402.62</v>
      </c>
      <c r="F16" s="328">
        <f>F5+F6+F7+F8+F9+F10+F11+F12+F13</f>
        <v>3616326.03</v>
      </c>
    </row>
    <row r="17" spans="1:6" ht="28.5" customHeight="1">
      <c r="A17" s="1022" t="s">
        <v>133</v>
      </c>
      <c r="B17" s="1023">
        <v>3000000</v>
      </c>
      <c r="C17" s="1024">
        <v>0</v>
      </c>
      <c r="D17" s="1025" t="s">
        <v>198</v>
      </c>
      <c r="E17" s="1026">
        <v>0</v>
      </c>
      <c r="F17" s="1027">
        <v>0</v>
      </c>
    </row>
    <row r="18" spans="1:6" ht="28.5" customHeight="1">
      <c r="A18" s="1028" t="s">
        <v>135</v>
      </c>
      <c r="B18" s="1029">
        <v>0</v>
      </c>
      <c r="C18" s="1030">
        <v>0</v>
      </c>
      <c r="D18" s="1031" t="s">
        <v>199</v>
      </c>
      <c r="E18" s="1032">
        <v>1200000</v>
      </c>
      <c r="F18" s="1033">
        <v>1380000</v>
      </c>
    </row>
    <row r="19" spans="1:6" ht="28.5" customHeight="1">
      <c r="A19" s="1034" t="s">
        <v>137</v>
      </c>
      <c r="B19" s="422">
        <f>B16+B17+B18</f>
        <v>6169727</v>
      </c>
      <c r="C19" s="422">
        <f>C16+C17+C18</f>
        <v>3640000</v>
      </c>
      <c r="D19" s="1035" t="s">
        <v>200</v>
      </c>
      <c r="E19" s="926">
        <f>E16+E17+E18</f>
        <v>5140402.62</v>
      </c>
      <c r="F19" s="926">
        <f>F16+F17+F18</f>
        <v>4996326.03</v>
      </c>
    </row>
    <row r="20" spans="1:6" ht="28.5" customHeight="1">
      <c r="A20" s="1036" t="s">
        <v>88</v>
      </c>
      <c r="B20" s="1037" t="s">
        <v>88</v>
      </c>
      <c r="C20" s="1038" t="s">
        <v>88</v>
      </c>
      <c r="D20" s="1039" t="s">
        <v>201</v>
      </c>
      <c r="E20" s="926">
        <f>B19-E19</f>
        <v>1029324.38</v>
      </c>
      <c r="F20" s="926">
        <f>C19-F19</f>
        <v>-1356326.03</v>
      </c>
    </row>
    <row r="21" spans="1:6" ht="28.5" customHeight="1">
      <c r="A21" s="1040" t="s">
        <v>140</v>
      </c>
      <c r="B21" s="1041">
        <v>1862647.1</v>
      </c>
      <c r="C21" s="327">
        <f>E21</f>
        <v>2891971.48</v>
      </c>
      <c r="D21" s="1042" t="s">
        <v>202</v>
      </c>
      <c r="E21" s="926">
        <f>B21+E20</f>
        <v>2891971.48</v>
      </c>
      <c r="F21" s="926">
        <f>C21+F20</f>
        <v>1535645.45</v>
      </c>
    </row>
    <row r="22" spans="1:6" ht="28.5" customHeight="1">
      <c r="A22" s="1043" t="s">
        <v>105</v>
      </c>
      <c r="B22" s="327">
        <f>B19+B21</f>
        <v>8032374.0999999996</v>
      </c>
      <c r="C22" s="327">
        <f>C19+C21</f>
        <v>6531971.4800000004</v>
      </c>
      <c r="D22" s="1044" t="s">
        <v>105</v>
      </c>
      <c r="E22" s="327">
        <f>E19+E21</f>
        <v>8032374.0999999996</v>
      </c>
      <c r="F22" s="327">
        <f>F19+F21</f>
        <v>6531971.4800000004</v>
      </c>
    </row>
    <row r="23" spans="1:6" ht="28.5" customHeight="1">
      <c r="A23" s="1045"/>
      <c r="B23" s="1046"/>
      <c r="C23" s="1047"/>
      <c r="D23" s="1048"/>
      <c r="E23" s="1049"/>
      <c r="F23" s="1050" t="s">
        <v>203</v>
      </c>
    </row>
  </sheetData>
  <mergeCells count="2">
    <mergeCell ref="A1:F1"/>
    <mergeCell ref="E2:F2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"/>
  <sheetViews>
    <sheetView showGridLines="0" zoomScaleNormal="100" zoomScalePageLayoutView="60" workbookViewId="0">
      <pane activePane="bottomRight" state="frozen"/>
    </sheetView>
  </sheetViews>
  <sheetFormatPr defaultColWidth="8" defaultRowHeight="14.25"/>
  <cols>
    <col min="1" max="1" width="39.75" style="1"/>
    <col min="2" max="2" width="6.625" style="1"/>
    <col min="3" max="4" width="23.875" style="1"/>
    <col min="5" max="5" width="41.625" style="1"/>
    <col min="6" max="6" width="6.625" style="1"/>
    <col min="7" max="8" width="23.875" style="1"/>
  </cols>
  <sheetData>
    <row r="1" spans="1:8" ht="48" customHeight="1">
      <c r="A1" s="1524" t="s">
        <v>204</v>
      </c>
      <c r="B1" s="1525"/>
      <c r="C1" s="1525"/>
      <c r="D1" s="1525"/>
      <c r="E1" s="1525"/>
      <c r="F1" s="1525"/>
      <c r="G1" s="1525"/>
      <c r="H1" s="1525"/>
    </row>
    <row r="2" spans="1:8" ht="21" customHeight="1">
      <c r="A2" s="1051" t="s">
        <v>45</v>
      </c>
      <c r="B2" s="1052"/>
      <c r="C2" s="1053"/>
      <c r="D2" s="1054"/>
      <c r="E2" s="1055"/>
      <c r="F2" s="1056"/>
      <c r="G2" s="1057"/>
      <c r="H2" s="1058" t="s">
        <v>39</v>
      </c>
    </row>
    <row r="3" spans="1:8" ht="28.5" customHeight="1">
      <c r="A3" s="1059" t="s">
        <v>47</v>
      </c>
      <c r="B3" s="1060" t="s">
        <v>205</v>
      </c>
      <c r="C3" s="1061" t="s">
        <v>73</v>
      </c>
      <c r="D3" s="1062" t="s">
        <v>74</v>
      </c>
      <c r="E3" s="1063" t="s">
        <v>47</v>
      </c>
      <c r="F3" s="1064" t="s">
        <v>205</v>
      </c>
      <c r="G3" s="1065" t="s">
        <v>73</v>
      </c>
      <c r="H3" s="1066" t="s">
        <v>74</v>
      </c>
    </row>
    <row r="4" spans="1:8" ht="28.5" customHeight="1">
      <c r="A4" s="1067" t="s">
        <v>206</v>
      </c>
      <c r="B4" s="1068" t="s">
        <v>88</v>
      </c>
      <c r="C4" s="1069" t="s">
        <v>88</v>
      </c>
      <c r="D4" s="1070" t="s">
        <v>88</v>
      </c>
      <c r="E4" s="1071" t="s">
        <v>207</v>
      </c>
      <c r="F4" s="1072" t="s">
        <v>208</v>
      </c>
      <c r="G4" s="1073">
        <v>0</v>
      </c>
      <c r="H4" s="1074">
        <f>G7</f>
        <v>0</v>
      </c>
    </row>
    <row r="5" spans="1:8" ht="28.5" customHeight="1">
      <c r="A5" s="1075" t="s">
        <v>209</v>
      </c>
      <c r="B5" s="1076" t="s">
        <v>210</v>
      </c>
      <c r="C5" s="1077">
        <f>C6+C8+C9</f>
        <v>0</v>
      </c>
      <c r="D5" s="1078">
        <f>D6+D8+D9</f>
        <v>0</v>
      </c>
      <c r="E5" s="1079" t="s">
        <v>211</v>
      </c>
      <c r="F5" s="1080" t="s">
        <v>208</v>
      </c>
      <c r="G5" s="1081">
        <v>0</v>
      </c>
      <c r="H5" s="1082">
        <v>0</v>
      </c>
    </row>
    <row r="6" spans="1:8" ht="28.5" customHeight="1">
      <c r="A6" s="1083" t="s">
        <v>212</v>
      </c>
      <c r="B6" s="1084" t="s">
        <v>210</v>
      </c>
      <c r="C6" s="1085">
        <v>0</v>
      </c>
      <c r="D6" s="1086">
        <v>0</v>
      </c>
      <c r="E6" s="1087" t="s">
        <v>213</v>
      </c>
      <c r="F6" s="1088" t="s">
        <v>214</v>
      </c>
      <c r="G6" s="1089">
        <v>0</v>
      </c>
      <c r="H6" s="1090">
        <v>0</v>
      </c>
    </row>
    <row r="7" spans="1:8" ht="28.5" customHeight="1">
      <c r="A7" s="1091" t="s">
        <v>215</v>
      </c>
      <c r="B7" s="1092" t="s">
        <v>210</v>
      </c>
      <c r="C7" s="1093">
        <v>0</v>
      </c>
      <c r="D7" s="1094">
        <v>0</v>
      </c>
      <c r="E7" s="1095" t="s">
        <v>216</v>
      </c>
      <c r="F7" s="1096" t="s">
        <v>208</v>
      </c>
      <c r="G7" s="1074">
        <f>G4-G5+G6</f>
        <v>0</v>
      </c>
      <c r="H7" s="1074">
        <f>H4-H5+H6</f>
        <v>0</v>
      </c>
    </row>
    <row r="8" spans="1:8" ht="28.5" customHeight="1">
      <c r="A8" s="1097" t="s">
        <v>217</v>
      </c>
      <c r="B8" s="1098" t="s">
        <v>210</v>
      </c>
      <c r="C8" s="1099">
        <v>0</v>
      </c>
      <c r="D8" s="1100">
        <v>0</v>
      </c>
      <c r="E8" s="1101" t="s">
        <v>218</v>
      </c>
      <c r="F8" s="1102" t="s">
        <v>208</v>
      </c>
      <c r="G8" s="1103">
        <v>0</v>
      </c>
      <c r="H8" s="1104">
        <v>0</v>
      </c>
    </row>
    <row r="9" spans="1:8" ht="28.5" customHeight="1">
      <c r="A9" s="1105" t="s">
        <v>219</v>
      </c>
      <c r="B9" s="1106" t="s">
        <v>210</v>
      </c>
      <c r="C9" s="1107">
        <v>0</v>
      </c>
      <c r="D9" s="1108">
        <v>0</v>
      </c>
      <c r="E9" s="1109" t="s">
        <v>220</v>
      </c>
      <c r="F9" s="1110" t="s">
        <v>208</v>
      </c>
      <c r="G9" s="1111">
        <v>0</v>
      </c>
      <c r="H9" s="1112">
        <v>0</v>
      </c>
    </row>
    <row r="10" spans="1:8" ht="28.5" customHeight="1">
      <c r="A10" s="1113" t="s">
        <v>221</v>
      </c>
      <c r="B10" s="1114" t="s">
        <v>210</v>
      </c>
      <c r="C10" s="1115">
        <v>0</v>
      </c>
      <c r="D10" s="1116">
        <v>0</v>
      </c>
      <c r="E10" s="1117" t="s">
        <v>222</v>
      </c>
      <c r="F10" s="1118" t="s">
        <v>88</v>
      </c>
      <c r="G10" s="1119" t="s">
        <v>88</v>
      </c>
      <c r="H10" s="1120" t="s">
        <v>88</v>
      </c>
    </row>
    <row r="11" spans="1:8" ht="28.5" customHeight="1">
      <c r="A11" s="1121" t="s">
        <v>223</v>
      </c>
      <c r="B11" s="1122" t="s">
        <v>210</v>
      </c>
      <c r="C11" s="1123">
        <v>0</v>
      </c>
      <c r="D11" s="1124">
        <v>0</v>
      </c>
      <c r="E11" s="1125" t="s">
        <v>224</v>
      </c>
      <c r="F11" s="1126" t="s">
        <v>210</v>
      </c>
      <c r="G11" s="1127">
        <v>58092</v>
      </c>
      <c r="H11" s="1128">
        <v>58292</v>
      </c>
    </row>
    <row r="12" spans="1:8" ht="28.5" customHeight="1">
      <c r="A12" s="1129" t="s">
        <v>225</v>
      </c>
      <c r="B12" s="1130" t="s">
        <v>210</v>
      </c>
      <c r="C12" s="1131">
        <v>0</v>
      </c>
      <c r="D12" s="1132">
        <v>0</v>
      </c>
      <c r="E12" s="1133" t="s">
        <v>226</v>
      </c>
      <c r="F12" s="1134" t="s">
        <v>210</v>
      </c>
      <c r="G12" s="1135">
        <v>28916</v>
      </c>
      <c r="H12" s="1136">
        <v>29250</v>
      </c>
    </row>
    <row r="13" spans="1:8" ht="28.5" customHeight="1">
      <c r="A13" s="1137" t="s">
        <v>227</v>
      </c>
      <c r="B13" s="1138" t="s">
        <v>210</v>
      </c>
      <c r="C13" s="1139">
        <v>0</v>
      </c>
      <c r="D13" s="1140">
        <v>0</v>
      </c>
      <c r="E13" s="1141" t="s">
        <v>228</v>
      </c>
      <c r="F13" s="1142" t="s">
        <v>229</v>
      </c>
      <c r="G13" s="396">
        <v>421.31</v>
      </c>
      <c r="H13" s="396">
        <v>453.82</v>
      </c>
    </row>
    <row r="14" spans="1:8" ht="28.5" customHeight="1">
      <c r="A14" s="1143" t="s">
        <v>230</v>
      </c>
      <c r="B14" s="1144" t="s">
        <v>88</v>
      </c>
      <c r="C14" s="1145" t="s">
        <v>88</v>
      </c>
      <c r="D14" s="1146" t="s">
        <v>88</v>
      </c>
      <c r="E14" s="1147" t="s">
        <v>231</v>
      </c>
      <c r="F14" s="1148" t="s">
        <v>229</v>
      </c>
      <c r="G14" s="1074">
        <v>52.5</v>
      </c>
      <c r="H14" s="1074">
        <v>55.94</v>
      </c>
    </row>
    <row r="15" spans="1:8" ht="28.5" customHeight="1">
      <c r="A15" s="1149" t="s">
        <v>232</v>
      </c>
      <c r="B15" s="1150" t="s">
        <v>208</v>
      </c>
      <c r="C15" s="1151">
        <v>0</v>
      </c>
      <c r="D15" s="1152">
        <v>0</v>
      </c>
      <c r="E15" s="1153" t="s">
        <v>233</v>
      </c>
      <c r="F15" s="1154" t="s">
        <v>88</v>
      </c>
      <c r="G15" s="1155" t="s">
        <v>88</v>
      </c>
      <c r="H15" s="1156" t="s">
        <v>88</v>
      </c>
    </row>
    <row r="16" spans="1:8" ht="28.5" customHeight="1">
      <c r="A16" s="1157" t="s">
        <v>234</v>
      </c>
      <c r="B16" s="1158" t="s">
        <v>208</v>
      </c>
      <c r="C16" s="1159">
        <v>0</v>
      </c>
      <c r="D16" s="1160">
        <v>0</v>
      </c>
      <c r="E16" s="1161" t="s">
        <v>209</v>
      </c>
      <c r="F16" s="1162" t="s">
        <v>210</v>
      </c>
      <c r="G16" s="1077">
        <f>G17+G18</f>
        <v>6797</v>
      </c>
      <c r="H16" s="1077">
        <f>H17+H18</f>
        <v>7062</v>
      </c>
    </row>
    <row r="17" spans="1:8" ht="28.5" customHeight="1">
      <c r="A17" s="1163" t="s">
        <v>235</v>
      </c>
      <c r="B17" s="1164" t="s">
        <v>208</v>
      </c>
      <c r="C17" s="1165">
        <v>0</v>
      </c>
      <c r="D17" s="1166">
        <v>0</v>
      </c>
      <c r="E17" s="1167" t="s">
        <v>236</v>
      </c>
      <c r="F17" s="1168" t="s">
        <v>210</v>
      </c>
      <c r="G17" s="1169">
        <v>4495</v>
      </c>
      <c r="H17" s="1170">
        <v>4596</v>
      </c>
    </row>
    <row r="18" spans="1:8" ht="28.5" customHeight="1">
      <c r="A18" s="1171" t="s">
        <v>237</v>
      </c>
      <c r="B18" s="1172" t="s">
        <v>238</v>
      </c>
      <c r="C18" s="396">
        <f>IF(C16=0,0,(C24+G6)/C16*100)</f>
        <v>0</v>
      </c>
      <c r="D18" s="396">
        <f>IF(D16=0,0,(D24+H6)/D16*100)</f>
        <v>0</v>
      </c>
      <c r="E18" s="1173" t="s">
        <v>239</v>
      </c>
      <c r="F18" s="1174" t="s">
        <v>210</v>
      </c>
      <c r="G18" s="1175">
        <v>2302</v>
      </c>
      <c r="H18" s="1176">
        <v>2466</v>
      </c>
    </row>
    <row r="19" spans="1:8" ht="28.5" customHeight="1">
      <c r="A19" s="1177" t="s">
        <v>240</v>
      </c>
      <c r="B19" s="1178" t="s">
        <v>238</v>
      </c>
      <c r="C19" s="1179">
        <v>0</v>
      </c>
      <c r="D19" s="1180">
        <v>0</v>
      </c>
      <c r="E19" s="1181" t="s">
        <v>225</v>
      </c>
      <c r="F19" s="1182" t="s">
        <v>210</v>
      </c>
      <c r="G19" s="1183">
        <v>4495</v>
      </c>
      <c r="H19" s="1184">
        <v>4596</v>
      </c>
    </row>
    <row r="20" spans="1:8" ht="28.5" customHeight="1">
      <c r="A20" s="1185" t="s">
        <v>241</v>
      </c>
      <c r="B20" s="1186" t="s">
        <v>238</v>
      </c>
      <c r="C20" s="1187">
        <v>0</v>
      </c>
      <c r="D20" s="1188">
        <v>0</v>
      </c>
      <c r="E20" s="1189" t="s">
        <v>230</v>
      </c>
      <c r="F20" s="1190" t="s">
        <v>88</v>
      </c>
      <c r="G20" s="1191" t="s">
        <v>88</v>
      </c>
      <c r="H20" s="1192" t="s">
        <v>88</v>
      </c>
    </row>
    <row r="21" spans="1:8" ht="28.5" customHeight="1">
      <c r="A21" s="1193" t="s">
        <v>242</v>
      </c>
      <c r="B21" s="1194" t="s">
        <v>238</v>
      </c>
      <c r="C21" s="1195">
        <v>0</v>
      </c>
      <c r="D21" s="1196">
        <v>0</v>
      </c>
      <c r="E21" s="1197" t="s">
        <v>243</v>
      </c>
      <c r="F21" s="1198" t="s">
        <v>208</v>
      </c>
      <c r="G21" s="1199">
        <v>315725452</v>
      </c>
      <c r="H21" s="1200">
        <v>329301664.80000001</v>
      </c>
    </row>
    <row r="22" spans="1:8" ht="28.5" customHeight="1">
      <c r="A22" s="1201" t="s">
        <v>244</v>
      </c>
      <c r="B22" s="1202" t="s">
        <v>229</v>
      </c>
      <c r="C22" s="396">
        <f>IF(C12=0,0,C16/C12)</f>
        <v>0</v>
      </c>
      <c r="D22" s="1203">
        <f>IF(D12=0,0,D16/D12)</f>
        <v>0</v>
      </c>
      <c r="E22" s="1204" t="s">
        <v>234</v>
      </c>
      <c r="F22" s="1205" t="s">
        <v>208</v>
      </c>
      <c r="G22" s="1206">
        <v>315725452</v>
      </c>
      <c r="H22" s="1207">
        <v>329301664.80000001</v>
      </c>
    </row>
    <row r="23" spans="1:8" ht="28.5" customHeight="1">
      <c r="A23" s="1208" t="s">
        <v>245</v>
      </c>
      <c r="B23" s="1209" t="s">
        <v>88</v>
      </c>
      <c r="C23" s="1210" t="s">
        <v>88</v>
      </c>
      <c r="D23" s="1211" t="s">
        <v>88</v>
      </c>
      <c r="E23" s="1212" t="s">
        <v>237</v>
      </c>
      <c r="F23" s="1213" t="s">
        <v>238</v>
      </c>
      <c r="G23" s="396">
        <v>30.72</v>
      </c>
      <c r="H23" s="396">
        <v>24</v>
      </c>
    </row>
    <row r="24" spans="1:8" ht="28.5" customHeight="1">
      <c r="A24" s="1214" t="s">
        <v>246</v>
      </c>
      <c r="B24" s="1215" t="s">
        <v>208</v>
      </c>
      <c r="C24" s="1216">
        <v>0</v>
      </c>
      <c r="D24" s="1217">
        <v>0</v>
      </c>
      <c r="E24" s="1218" t="s">
        <v>244</v>
      </c>
      <c r="F24" s="1219" t="s">
        <v>229</v>
      </c>
      <c r="G24" s="396">
        <f>IF(G19=0,0,G22/G19)</f>
        <v>70239.255172413803</v>
      </c>
      <c r="H24" s="396">
        <f>IF(H19=0,0,H22/H19)</f>
        <v>71649.622454308104</v>
      </c>
    </row>
    <row r="25" spans="1:8" ht="28.5" customHeight="1">
      <c r="A25" s="1220" t="s">
        <v>247</v>
      </c>
      <c r="B25" s="1221" t="s">
        <v>88</v>
      </c>
      <c r="C25" s="1222" t="s">
        <v>88</v>
      </c>
      <c r="D25" s="1223" t="s">
        <v>88</v>
      </c>
      <c r="E25" s="1224" t="s">
        <v>248</v>
      </c>
      <c r="F25" s="1225" t="s">
        <v>229</v>
      </c>
      <c r="G25" s="1226">
        <v>60480</v>
      </c>
      <c r="H25" s="1227">
        <v>64109</v>
      </c>
    </row>
    <row r="26" spans="1:8" ht="28.5" customHeight="1">
      <c r="A26" s="1228"/>
      <c r="B26" s="1229"/>
      <c r="C26" s="1230"/>
      <c r="D26" s="1231"/>
      <c r="E26" s="1232"/>
      <c r="F26" s="1233"/>
      <c r="G26" s="1234"/>
      <c r="H26" s="1235" t="s">
        <v>249</v>
      </c>
    </row>
  </sheetData>
  <mergeCells count="1">
    <mergeCell ref="A1:H1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70" orientation="landscape" errors="blank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9"/>
  <sheetViews>
    <sheetView showGridLines="0" zoomScaleNormal="100" zoomScalePageLayoutView="60" workbookViewId="0">
      <pane activePane="bottomRight" state="frozen"/>
    </sheetView>
  </sheetViews>
  <sheetFormatPr defaultColWidth="8" defaultRowHeight="14.25"/>
  <cols>
    <col min="1" max="1" width="43.875" style="1"/>
    <col min="2" max="2" width="6.625" style="1"/>
    <col min="3" max="4" width="23.875" style="1"/>
    <col min="5" max="5" width="43.875" style="1"/>
    <col min="6" max="6" width="6.625" style="1"/>
    <col min="7" max="8" width="23.875" style="1"/>
  </cols>
  <sheetData>
    <row r="1" spans="1:8" ht="48" customHeight="1">
      <c r="A1" s="1508" t="s">
        <v>250</v>
      </c>
      <c r="B1" s="1509"/>
      <c r="C1" s="1509"/>
      <c r="D1" s="1509"/>
      <c r="E1" s="1509"/>
      <c r="F1" s="1509"/>
      <c r="G1" s="1509"/>
      <c r="H1" s="1509"/>
    </row>
    <row r="2" spans="1:8" ht="21" customHeight="1">
      <c r="A2" s="1236" t="s">
        <v>45</v>
      </c>
      <c r="B2" s="1237"/>
      <c r="C2" s="1238"/>
      <c r="D2" s="1239"/>
      <c r="E2" s="1240"/>
      <c r="F2" s="1241"/>
      <c r="G2" s="1242"/>
      <c r="H2" s="1243" t="s">
        <v>41</v>
      </c>
    </row>
    <row r="3" spans="1:8" ht="28.5" customHeight="1">
      <c r="A3" s="1244" t="s">
        <v>47</v>
      </c>
      <c r="B3" s="1245" t="s">
        <v>205</v>
      </c>
      <c r="C3" s="1246" t="s">
        <v>73</v>
      </c>
      <c r="D3" s="1247" t="s">
        <v>74</v>
      </c>
      <c r="E3" s="1248" t="s">
        <v>47</v>
      </c>
      <c r="F3" s="1249" t="s">
        <v>205</v>
      </c>
      <c r="G3" s="1250" t="s">
        <v>73</v>
      </c>
      <c r="H3" s="1251" t="s">
        <v>74</v>
      </c>
    </row>
    <row r="4" spans="1:8" ht="28.5" customHeight="1">
      <c r="A4" s="1252" t="s">
        <v>251</v>
      </c>
      <c r="B4" s="1253" t="s">
        <v>88</v>
      </c>
      <c r="C4" s="1254" t="s">
        <v>88</v>
      </c>
      <c r="D4" s="1255" t="s">
        <v>88</v>
      </c>
      <c r="E4" s="1256" t="s">
        <v>252</v>
      </c>
      <c r="F4" s="1257" t="s">
        <v>208</v>
      </c>
      <c r="G4" s="1258">
        <v>0</v>
      </c>
      <c r="H4" s="396">
        <f>G7</f>
        <v>0</v>
      </c>
    </row>
    <row r="5" spans="1:8" ht="28.5" customHeight="1">
      <c r="A5" s="1259" t="s">
        <v>209</v>
      </c>
      <c r="B5" s="1260" t="s">
        <v>210</v>
      </c>
      <c r="C5" s="1261">
        <f>C6+C7</f>
        <v>0</v>
      </c>
      <c r="D5" s="1262">
        <f>D6+D7</f>
        <v>0</v>
      </c>
      <c r="E5" s="1263" t="s">
        <v>253</v>
      </c>
      <c r="F5" s="1264" t="s">
        <v>208</v>
      </c>
      <c r="G5" s="1265">
        <v>0</v>
      </c>
      <c r="H5" s="1266">
        <v>0</v>
      </c>
    </row>
    <row r="6" spans="1:8" ht="28.5" customHeight="1">
      <c r="A6" s="1267" t="s">
        <v>254</v>
      </c>
      <c r="B6" s="1268" t="s">
        <v>210</v>
      </c>
      <c r="C6" s="1269">
        <v>0</v>
      </c>
      <c r="D6" s="1270">
        <v>0</v>
      </c>
      <c r="E6" s="1271" t="s">
        <v>255</v>
      </c>
      <c r="F6" s="1272" t="s">
        <v>208</v>
      </c>
      <c r="G6" s="1273">
        <v>0</v>
      </c>
      <c r="H6" s="1274">
        <v>0</v>
      </c>
    </row>
    <row r="7" spans="1:8" ht="28.5" customHeight="1">
      <c r="A7" s="1275" t="s">
        <v>256</v>
      </c>
      <c r="B7" s="1276" t="s">
        <v>210</v>
      </c>
      <c r="C7" s="1277">
        <v>0</v>
      </c>
      <c r="D7" s="1278">
        <v>0</v>
      </c>
      <c r="E7" s="1279" t="s">
        <v>257</v>
      </c>
      <c r="F7" s="1280" t="s">
        <v>208</v>
      </c>
      <c r="G7" s="396">
        <f>G4-G5+G6</f>
        <v>0</v>
      </c>
      <c r="H7" s="396">
        <f>H4-H5+H6</f>
        <v>0</v>
      </c>
    </row>
    <row r="8" spans="1:8" ht="28.5" customHeight="1">
      <c r="A8" s="1281" t="s">
        <v>225</v>
      </c>
      <c r="B8" s="1282" t="s">
        <v>210</v>
      </c>
      <c r="C8" s="1283">
        <v>0</v>
      </c>
      <c r="D8" s="1284">
        <v>0</v>
      </c>
      <c r="E8" s="1285" t="s">
        <v>258</v>
      </c>
      <c r="F8" s="1286" t="s">
        <v>208</v>
      </c>
      <c r="G8" s="1287">
        <v>0</v>
      </c>
      <c r="H8" s="1288">
        <v>0</v>
      </c>
    </row>
    <row r="9" spans="1:8" ht="28.5" customHeight="1">
      <c r="A9" s="1289" t="s">
        <v>230</v>
      </c>
      <c r="B9" s="1290" t="s">
        <v>88</v>
      </c>
      <c r="C9" s="1291" t="s">
        <v>88</v>
      </c>
      <c r="D9" s="1292" t="s">
        <v>88</v>
      </c>
      <c r="E9" s="1293" t="s">
        <v>259</v>
      </c>
      <c r="F9" s="1294" t="s">
        <v>208</v>
      </c>
      <c r="G9" s="1295">
        <v>0</v>
      </c>
      <c r="H9" s="1296">
        <v>0</v>
      </c>
    </row>
    <row r="10" spans="1:8" ht="28.5" customHeight="1">
      <c r="A10" s="1297" t="s">
        <v>260</v>
      </c>
      <c r="B10" s="1298" t="s">
        <v>208</v>
      </c>
      <c r="C10" s="1299">
        <v>0</v>
      </c>
      <c r="D10" s="1300">
        <v>0</v>
      </c>
      <c r="E10" s="1301" t="s">
        <v>261</v>
      </c>
      <c r="F10" s="1302" t="s">
        <v>88</v>
      </c>
      <c r="G10" s="1303" t="s">
        <v>88</v>
      </c>
      <c r="H10" s="1304" t="s">
        <v>88</v>
      </c>
    </row>
    <row r="11" spans="1:8" ht="28.5" customHeight="1">
      <c r="A11" s="1305" t="s">
        <v>262</v>
      </c>
      <c r="B11" s="1306" t="s">
        <v>208</v>
      </c>
      <c r="C11" s="1307">
        <v>0</v>
      </c>
      <c r="D11" s="1308">
        <v>0</v>
      </c>
      <c r="E11" s="1309" t="s">
        <v>263</v>
      </c>
      <c r="F11" s="1310" t="s">
        <v>210</v>
      </c>
      <c r="G11" s="1311">
        <v>0</v>
      </c>
      <c r="H11" s="1312">
        <v>0</v>
      </c>
    </row>
    <row r="12" spans="1:8" ht="28.5" customHeight="1">
      <c r="A12" s="1313" t="s">
        <v>237</v>
      </c>
      <c r="B12" s="1314" t="s">
        <v>238</v>
      </c>
      <c r="C12" s="396">
        <f>IF(C11=0,0,(C17+G6)/C11)*100</f>
        <v>0</v>
      </c>
      <c r="D12" s="396">
        <f>IF(D11=0,0,(D17+H6)/D11)*100</f>
        <v>0</v>
      </c>
      <c r="E12" s="1315" t="s">
        <v>264</v>
      </c>
      <c r="F12" s="1316" t="s">
        <v>229</v>
      </c>
      <c r="G12" s="396">
        <f>G13+G14</f>
        <v>0</v>
      </c>
      <c r="H12" s="396">
        <f>H13+H14</f>
        <v>0</v>
      </c>
    </row>
    <row r="13" spans="1:8" ht="28.5" customHeight="1">
      <c r="A13" s="1317" t="s">
        <v>240</v>
      </c>
      <c r="B13" s="1318" t="s">
        <v>238</v>
      </c>
      <c r="C13" s="1319">
        <v>0</v>
      </c>
      <c r="D13" s="1320">
        <v>0</v>
      </c>
      <c r="E13" s="1321" t="s">
        <v>265</v>
      </c>
      <c r="F13" s="1322" t="s">
        <v>229</v>
      </c>
      <c r="G13" s="1323">
        <v>0</v>
      </c>
      <c r="H13" s="1324">
        <v>0</v>
      </c>
    </row>
    <row r="14" spans="1:8" ht="28.5" customHeight="1">
      <c r="A14" s="1325" t="s">
        <v>266</v>
      </c>
      <c r="B14" s="1326" t="s">
        <v>238</v>
      </c>
      <c r="C14" s="1327">
        <v>0</v>
      </c>
      <c r="D14" s="1328">
        <v>0</v>
      </c>
      <c r="E14" s="1329" t="s">
        <v>267</v>
      </c>
      <c r="F14" s="1330" t="s">
        <v>229</v>
      </c>
      <c r="G14" s="1331">
        <v>0</v>
      </c>
      <c r="H14" s="1332">
        <v>0</v>
      </c>
    </row>
    <row r="15" spans="1:8" ht="28.5" customHeight="1">
      <c r="A15" s="1333" t="s">
        <v>244</v>
      </c>
      <c r="B15" s="1334" t="s">
        <v>229</v>
      </c>
      <c r="C15" s="396">
        <f>IF(C8=0,0,C11/C8)</f>
        <v>0</v>
      </c>
      <c r="D15" s="396">
        <f>IF(D8=0,0,D11/D8)</f>
        <v>0</v>
      </c>
      <c r="E15" s="1335" t="s">
        <v>268</v>
      </c>
      <c r="F15" s="1336" t="s">
        <v>88</v>
      </c>
      <c r="G15" s="1337" t="s">
        <v>88</v>
      </c>
      <c r="H15" s="1338" t="s">
        <v>88</v>
      </c>
    </row>
    <row r="16" spans="1:8" ht="28.5" customHeight="1">
      <c r="A16" s="1339" t="s">
        <v>245</v>
      </c>
      <c r="B16" s="1340" t="s">
        <v>88</v>
      </c>
      <c r="C16" s="1341" t="s">
        <v>88</v>
      </c>
      <c r="D16" s="1342" t="s">
        <v>88</v>
      </c>
      <c r="E16" s="1343" t="s">
        <v>269</v>
      </c>
      <c r="F16" s="1344" t="s">
        <v>210</v>
      </c>
      <c r="G16" s="1345">
        <v>0</v>
      </c>
      <c r="H16" s="1346">
        <v>0</v>
      </c>
    </row>
    <row r="17" spans="1:8" ht="28.5" customHeight="1">
      <c r="A17" s="1347" t="s">
        <v>270</v>
      </c>
      <c r="B17" s="1348" t="s">
        <v>208</v>
      </c>
      <c r="C17" s="1349">
        <v>0</v>
      </c>
      <c r="D17" s="1350">
        <v>0</v>
      </c>
      <c r="E17" s="1351" t="s">
        <v>271</v>
      </c>
      <c r="F17" s="1352" t="s">
        <v>229</v>
      </c>
      <c r="G17" s="1353">
        <v>0</v>
      </c>
      <c r="H17" s="1354">
        <v>0</v>
      </c>
    </row>
    <row r="18" spans="1:8" ht="28.5" customHeight="1">
      <c r="A18" s="1355" t="s">
        <v>247</v>
      </c>
      <c r="B18" s="1356" t="s">
        <v>88</v>
      </c>
      <c r="C18" s="1357" t="s">
        <v>88</v>
      </c>
      <c r="D18" s="1358" t="s">
        <v>88</v>
      </c>
      <c r="E18" s="1359" t="s">
        <v>272</v>
      </c>
      <c r="F18" s="1360" t="s">
        <v>229</v>
      </c>
      <c r="G18" s="396">
        <v>0</v>
      </c>
      <c r="H18" s="396">
        <v>0</v>
      </c>
    </row>
    <row r="19" spans="1:8" ht="28.5" customHeight="1">
      <c r="A19" s="1361"/>
      <c r="B19" s="1362"/>
      <c r="C19" s="1363"/>
      <c r="D19" s="1364"/>
      <c r="E19" s="1365"/>
      <c r="F19" s="1366"/>
      <c r="G19" s="1367"/>
      <c r="H19" s="1368" t="s">
        <v>273</v>
      </c>
    </row>
  </sheetData>
  <mergeCells count="1">
    <mergeCell ref="A1:H1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65" orientation="landscape" errors="blank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5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42.375" style="1"/>
    <col min="2" max="2" width="6.625" style="1"/>
    <col min="3" max="4" width="23.25" style="1"/>
    <col min="5" max="5" width="42.375" style="1"/>
    <col min="6" max="6" width="6.625" style="1"/>
    <col min="7" max="8" width="23.25" style="1"/>
  </cols>
  <sheetData>
    <row r="1" spans="1:8" ht="48" customHeight="1">
      <c r="A1" s="1508" t="s">
        <v>274</v>
      </c>
      <c r="B1" s="1509"/>
      <c r="C1" s="1509"/>
      <c r="D1" s="1509"/>
      <c r="E1" s="1509"/>
      <c r="F1" s="1509"/>
      <c r="G1" s="1509"/>
      <c r="H1" s="1509"/>
    </row>
    <row r="2" spans="1:8" ht="21" customHeight="1">
      <c r="A2" s="1369" t="s">
        <v>45</v>
      </c>
      <c r="B2" s="1370"/>
      <c r="C2" s="1371"/>
      <c r="D2" s="1372"/>
      <c r="E2" s="1373"/>
      <c r="F2" s="1374"/>
      <c r="G2" s="1375"/>
      <c r="H2" s="1376" t="s">
        <v>43</v>
      </c>
    </row>
    <row r="3" spans="1:8" ht="28.5" customHeight="1">
      <c r="A3" s="1377" t="s">
        <v>47</v>
      </c>
      <c r="B3" s="1378" t="s">
        <v>205</v>
      </c>
      <c r="C3" s="1379" t="s">
        <v>73</v>
      </c>
      <c r="D3" s="1380" t="s">
        <v>74</v>
      </c>
      <c r="E3" s="1381" t="s">
        <v>47</v>
      </c>
      <c r="F3" s="1382" t="s">
        <v>205</v>
      </c>
      <c r="G3" s="1383" t="s">
        <v>73</v>
      </c>
      <c r="H3" s="1384" t="s">
        <v>74</v>
      </c>
    </row>
    <row r="4" spans="1:8" ht="28.5" customHeight="1">
      <c r="A4" s="1385" t="s">
        <v>275</v>
      </c>
      <c r="B4" s="1386" t="s">
        <v>88</v>
      </c>
      <c r="C4" s="1387" t="s">
        <v>88</v>
      </c>
      <c r="D4" s="1388" t="s">
        <v>88</v>
      </c>
      <c r="E4" s="1389" t="s">
        <v>276</v>
      </c>
      <c r="F4" s="1390" t="s">
        <v>210</v>
      </c>
      <c r="G4" s="1391">
        <v>1746</v>
      </c>
      <c r="H4" s="1392">
        <v>1833</v>
      </c>
    </row>
    <row r="5" spans="1:8" ht="28.5" customHeight="1">
      <c r="A5" s="1393" t="s">
        <v>209</v>
      </c>
      <c r="B5" s="1394" t="s">
        <v>210</v>
      </c>
      <c r="C5" s="1395">
        <v>7690</v>
      </c>
      <c r="D5" s="1396">
        <v>8190</v>
      </c>
      <c r="E5" s="1397" t="s">
        <v>277</v>
      </c>
      <c r="F5" s="1398" t="s">
        <v>210</v>
      </c>
      <c r="G5" s="1399">
        <v>0</v>
      </c>
      <c r="H5" s="1400">
        <v>1</v>
      </c>
    </row>
    <row r="6" spans="1:8" ht="28.5" customHeight="1">
      <c r="A6" s="1401" t="s">
        <v>278</v>
      </c>
      <c r="B6" s="1402" t="s">
        <v>210</v>
      </c>
      <c r="C6" s="1403">
        <v>0</v>
      </c>
      <c r="D6" s="1404">
        <v>0</v>
      </c>
      <c r="E6" s="1405" t="s">
        <v>279</v>
      </c>
      <c r="F6" s="1406" t="s">
        <v>88</v>
      </c>
      <c r="G6" s="1407" t="s">
        <v>88</v>
      </c>
      <c r="H6" s="1408" t="s">
        <v>88</v>
      </c>
    </row>
    <row r="7" spans="1:8" ht="28.5" customHeight="1">
      <c r="A7" s="1409" t="s">
        <v>280</v>
      </c>
      <c r="B7" s="1410" t="s">
        <v>210</v>
      </c>
      <c r="C7" s="1411">
        <v>7051</v>
      </c>
      <c r="D7" s="1412">
        <v>7051</v>
      </c>
      <c r="E7" s="1413" t="s">
        <v>209</v>
      </c>
      <c r="F7" s="1414" t="s">
        <v>210</v>
      </c>
      <c r="G7" s="1415">
        <v>0</v>
      </c>
      <c r="H7" s="1416">
        <v>0</v>
      </c>
    </row>
    <row r="8" spans="1:8" ht="28.5" customHeight="1">
      <c r="A8" s="1417" t="s">
        <v>230</v>
      </c>
      <c r="B8" s="1418" t="s">
        <v>88</v>
      </c>
      <c r="C8" s="1419" t="s">
        <v>88</v>
      </c>
      <c r="D8" s="1420" t="s">
        <v>88</v>
      </c>
      <c r="E8" s="1421" t="s">
        <v>225</v>
      </c>
      <c r="F8" s="1422" t="s">
        <v>210</v>
      </c>
      <c r="G8" s="1423">
        <v>0</v>
      </c>
      <c r="H8" s="1424">
        <v>0</v>
      </c>
    </row>
    <row r="9" spans="1:8" ht="28.5" customHeight="1">
      <c r="A9" s="1425" t="s">
        <v>260</v>
      </c>
      <c r="B9" s="1426" t="s">
        <v>208</v>
      </c>
      <c r="C9" s="1427">
        <v>337078651</v>
      </c>
      <c r="D9" s="1428">
        <v>345000000</v>
      </c>
      <c r="E9" s="1429" t="s">
        <v>230</v>
      </c>
      <c r="F9" s="1430" t="s">
        <v>208</v>
      </c>
      <c r="G9" s="1431">
        <v>0</v>
      </c>
      <c r="H9" s="1432">
        <v>0</v>
      </c>
    </row>
    <row r="10" spans="1:8" ht="28.5" customHeight="1">
      <c r="A10" s="1433" t="s">
        <v>262</v>
      </c>
      <c r="B10" s="1434" t="s">
        <v>208</v>
      </c>
      <c r="C10" s="1435">
        <v>337078651</v>
      </c>
      <c r="D10" s="1436">
        <v>345000000</v>
      </c>
      <c r="E10" s="1437" t="s">
        <v>237</v>
      </c>
      <c r="F10" s="1438" t="s">
        <v>238</v>
      </c>
      <c r="G10" s="1439">
        <f>IF(G9=0,0,G13/G9*100)</f>
        <v>0</v>
      </c>
      <c r="H10" s="1439">
        <f>IF(H9=0,0,H13/H9*100)</f>
        <v>0</v>
      </c>
    </row>
    <row r="11" spans="1:8" ht="28.5" customHeight="1">
      <c r="A11" s="1440" t="s">
        <v>237</v>
      </c>
      <c r="B11" s="1441" t="s">
        <v>238</v>
      </c>
      <c r="C11" s="1439">
        <v>0.89</v>
      </c>
      <c r="D11" s="1439">
        <v>1</v>
      </c>
      <c r="E11" s="1442" t="s">
        <v>244</v>
      </c>
      <c r="F11" s="1443" t="s">
        <v>229</v>
      </c>
      <c r="G11" s="1439">
        <f>IF(G8=0,0,G9/G8)</f>
        <v>0</v>
      </c>
      <c r="H11" s="1439">
        <f>IF(H8=0,0,H9/H8)</f>
        <v>0</v>
      </c>
    </row>
    <row r="12" spans="1:8" ht="28.5" customHeight="1">
      <c r="A12" s="1444" t="s">
        <v>244</v>
      </c>
      <c r="B12" s="1445" t="s">
        <v>229</v>
      </c>
      <c r="C12" s="1439">
        <f>IF(C7=0,0,C10/C7)</f>
        <v>47805.793646291299</v>
      </c>
      <c r="D12" s="1439">
        <f>IF(D7=0,0,D10/D7)</f>
        <v>48929.229896468598</v>
      </c>
      <c r="E12" s="1446" t="s">
        <v>281</v>
      </c>
      <c r="F12" s="1447" t="s">
        <v>208</v>
      </c>
      <c r="G12" s="1448">
        <v>0</v>
      </c>
      <c r="H12" s="1449">
        <v>0</v>
      </c>
    </row>
    <row r="13" spans="1:8" ht="28.5" customHeight="1">
      <c r="A13" s="1450" t="s">
        <v>282</v>
      </c>
      <c r="B13" s="1451" t="s">
        <v>283</v>
      </c>
      <c r="C13" s="1452">
        <v>1520</v>
      </c>
      <c r="D13" s="1453">
        <v>1598</v>
      </c>
      <c r="E13" s="1454" t="s">
        <v>284</v>
      </c>
      <c r="F13" s="1455" t="s">
        <v>208</v>
      </c>
      <c r="G13" s="1456">
        <v>0</v>
      </c>
      <c r="H13" s="1457">
        <v>0</v>
      </c>
    </row>
    <row r="14" spans="1:8" ht="28.5" customHeight="1">
      <c r="A14" s="1458" t="s">
        <v>285</v>
      </c>
      <c r="B14" s="1459" t="s">
        <v>283</v>
      </c>
      <c r="C14" s="1460">
        <v>1250</v>
      </c>
      <c r="D14" s="1461">
        <v>1316</v>
      </c>
      <c r="E14" s="1462" t="s">
        <v>286</v>
      </c>
      <c r="F14" s="1463" t="s">
        <v>210</v>
      </c>
      <c r="G14" s="1464">
        <v>0</v>
      </c>
      <c r="H14" s="1465">
        <v>0</v>
      </c>
    </row>
    <row r="15" spans="1:8" ht="28.5" customHeight="1">
      <c r="A15" s="1466"/>
      <c r="B15" s="1467"/>
      <c r="C15" s="1468"/>
      <c r="D15" s="1469"/>
      <c r="E15" s="1470"/>
      <c r="F15" s="1471"/>
      <c r="G15" s="1472"/>
      <c r="H15" s="1473" t="s">
        <v>287</v>
      </c>
    </row>
  </sheetData>
  <mergeCells count="1">
    <mergeCell ref="A1:H1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70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showGridLines="0" showZeros="0" zoomScaleNormal="100" zoomScalePageLayoutView="60" workbookViewId="0"/>
  </sheetViews>
  <sheetFormatPr defaultColWidth="8" defaultRowHeight="14.25"/>
  <cols>
    <col min="1" max="1" width="5.5" style="1"/>
    <col min="2" max="2" width="70.375" style="1"/>
    <col min="3" max="3" width="0" style="1" hidden="1"/>
    <col min="4" max="4" width="12" style="1"/>
    <col min="5" max="5" width="6.5" style="1"/>
  </cols>
  <sheetData>
    <row r="1" spans="1:5" ht="22.5" customHeight="1">
      <c r="A1" s="2"/>
      <c r="B1" s="2"/>
      <c r="C1" s="2"/>
      <c r="D1" s="2"/>
      <c r="E1" s="2"/>
    </row>
    <row r="2" spans="1:5" ht="45" customHeight="1">
      <c r="A2" s="1507" t="s">
        <v>21</v>
      </c>
      <c r="B2" s="1507"/>
      <c r="C2" s="1507"/>
      <c r="D2" s="1507"/>
      <c r="E2" s="3"/>
    </row>
    <row r="3" spans="1:5" ht="27" customHeight="1">
      <c r="A3" s="4"/>
      <c r="B3" s="4"/>
      <c r="C3" s="4"/>
      <c r="D3" s="4"/>
      <c r="E3" s="4"/>
    </row>
    <row r="4" spans="1:5" ht="27" customHeight="1">
      <c r="A4" s="4"/>
      <c r="B4" s="1506" t="s">
        <v>22</v>
      </c>
      <c r="C4" s="1506"/>
      <c r="D4" s="6" t="s">
        <v>23</v>
      </c>
      <c r="E4" s="7"/>
    </row>
    <row r="5" spans="1:5" ht="27" customHeight="1">
      <c r="A5" s="4"/>
      <c r="B5" s="1506" t="s">
        <v>24</v>
      </c>
      <c r="C5" s="1506"/>
      <c r="D5" s="6" t="s">
        <v>25</v>
      </c>
      <c r="E5" s="7"/>
    </row>
    <row r="6" spans="1:5" ht="27" customHeight="1">
      <c r="A6" s="4"/>
      <c r="B6" s="1506" t="s">
        <v>26</v>
      </c>
      <c r="C6" s="1506"/>
      <c r="D6" s="6" t="s">
        <v>27</v>
      </c>
      <c r="E6" s="7"/>
    </row>
    <row r="7" spans="1:5" ht="27" customHeight="1">
      <c r="A7" s="4"/>
      <c r="B7" s="1506" t="s">
        <v>28</v>
      </c>
      <c r="C7" s="1506"/>
      <c r="D7" s="6" t="s">
        <v>29</v>
      </c>
      <c r="E7" s="7"/>
    </row>
    <row r="8" spans="1:5" ht="27" customHeight="1">
      <c r="A8" s="4"/>
      <c r="B8" s="1506" t="s">
        <v>30</v>
      </c>
      <c r="C8" s="1506"/>
      <c r="D8" s="6" t="s">
        <v>31</v>
      </c>
      <c r="E8" s="7"/>
    </row>
    <row r="9" spans="1:5" ht="27" customHeight="1">
      <c r="A9" s="4"/>
      <c r="B9" s="1506" t="s">
        <v>32</v>
      </c>
      <c r="C9" s="1506"/>
      <c r="D9" s="6" t="s">
        <v>33</v>
      </c>
      <c r="E9" s="7"/>
    </row>
    <row r="10" spans="1:5" ht="27" customHeight="1">
      <c r="A10" s="4"/>
      <c r="B10" s="1506" t="s">
        <v>34</v>
      </c>
      <c r="C10" s="1506"/>
      <c r="D10" s="6" t="s">
        <v>35</v>
      </c>
      <c r="E10" s="7"/>
    </row>
    <row r="11" spans="1:5" ht="27" customHeight="1">
      <c r="A11" s="4"/>
      <c r="B11" s="1506" t="s">
        <v>36</v>
      </c>
      <c r="C11" s="1506"/>
      <c r="D11" s="6" t="s">
        <v>37</v>
      </c>
      <c r="E11" s="7"/>
    </row>
    <row r="12" spans="1:5" ht="27" customHeight="1">
      <c r="A12" s="2"/>
      <c r="B12" s="5" t="s">
        <v>38</v>
      </c>
      <c r="C12" s="5"/>
      <c r="D12" s="6" t="s">
        <v>39</v>
      </c>
      <c r="E12" s="7"/>
    </row>
    <row r="13" spans="1:5" ht="27" customHeight="1">
      <c r="A13" s="2"/>
      <c r="B13" s="5" t="s">
        <v>40</v>
      </c>
      <c r="C13" s="5"/>
      <c r="D13" s="6" t="s">
        <v>41</v>
      </c>
      <c r="E13" s="7"/>
    </row>
    <row r="14" spans="1:5" ht="27" customHeight="1">
      <c r="A14" s="2"/>
      <c r="B14" s="5" t="s">
        <v>42</v>
      </c>
      <c r="C14" s="5"/>
      <c r="D14" s="6" t="s">
        <v>43</v>
      </c>
      <c r="E14" s="7"/>
    </row>
  </sheetData>
  <mergeCells count="9">
    <mergeCell ref="B8:C8"/>
    <mergeCell ref="B9:C9"/>
    <mergeCell ref="B10:C10"/>
    <mergeCell ref="B11:C11"/>
    <mergeCell ref="A2:D2"/>
    <mergeCell ref="B4:C4"/>
    <mergeCell ref="B5:C5"/>
    <mergeCell ref="B6:C6"/>
    <mergeCell ref="B7:C7"/>
  </mergeCells>
  <phoneticPr fontId="21" type="noConversion"/>
  <printOptions horizontalCentered="1"/>
  <pageMargins left="0.78740157480314998" right="0.78740157480314998" top="1.1811023622047201" bottom="1.1811023622047201" header="0.51180999999999999" footer="0.51180999999999999"/>
  <pageSetup paperSize="9" orientation="landscape" errors="blank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tabSelected="1" topLeftCell="A4" zoomScaleNormal="100" zoomScalePageLayoutView="60" workbookViewId="0">
      <pane activePane="bottomRight" state="frozen"/>
      <selection activeCell="D16" sqref="D16"/>
    </sheetView>
  </sheetViews>
  <sheetFormatPr defaultColWidth="8" defaultRowHeight="13.5"/>
  <cols>
    <col min="1" max="1" width="31.375" style="1495" customWidth="1"/>
    <col min="2" max="2" width="12.125" style="1491" customWidth="1"/>
    <col min="3" max="3" width="6.375" style="1491" customWidth="1"/>
    <col min="4" max="5" width="12.125" style="1491" customWidth="1"/>
    <col min="6" max="8" width="7.25" style="1491" customWidth="1"/>
    <col min="9" max="9" width="12.125" style="1491" customWidth="1"/>
  </cols>
  <sheetData>
    <row r="1" spans="1:9" ht="45" customHeight="1">
      <c r="A1" s="1508" t="s">
        <v>44</v>
      </c>
      <c r="B1" s="1509"/>
      <c r="C1" s="1509"/>
      <c r="D1" s="1510"/>
      <c r="E1" s="1509"/>
      <c r="F1" s="1509"/>
      <c r="G1" s="1509"/>
      <c r="H1" s="1509"/>
      <c r="I1" s="1509"/>
    </row>
    <row r="2" spans="1:9" ht="19.5" customHeight="1">
      <c r="A2" s="1492"/>
      <c r="B2" s="1474"/>
      <c r="C2" s="1474"/>
      <c r="D2" s="1475"/>
      <c r="E2" s="1474"/>
      <c r="F2" s="1474"/>
      <c r="G2" s="1474"/>
      <c r="H2" s="1474"/>
      <c r="I2" s="1476" t="s">
        <v>23</v>
      </c>
    </row>
    <row r="3" spans="1:9" ht="19.5" customHeight="1">
      <c r="A3" s="1494" t="s">
        <v>45</v>
      </c>
      <c r="B3" s="1477"/>
      <c r="C3" s="1478"/>
      <c r="D3" s="1479"/>
      <c r="E3" s="1477"/>
      <c r="F3" s="1477"/>
      <c r="G3" s="1477"/>
      <c r="H3" s="1477"/>
      <c r="I3" s="1480" t="s">
        <v>46</v>
      </c>
    </row>
    <row r="4" spans="1:9" ht="39.75" customHeight="1">
      <c r="A4" s="1496" t="s">
        <v>47</v>
      </c>
      <c r="B4" s="1481" t="s">
        <v>48</v>
      </c>
      <c r="C4" s="1482" t="s">
        <v>49</v>
      </c>
      <c r="D4" s="1482" t="s">
        <v>288</v>
      </c>
      <c r="E4" s="1483" t="s">
        <v>50</v>
      </c>
      <c r="F4" s="1484" t="s">
        <v>51</v>
      </c>
      <c r="G4" s="1484" t="s">
        <v>52</v>
      </c>
      <c r="H4" s="1484" t="s">
        <v>53</v>
      </c>
      <c r="I4" s="1481" t="s">
        <v>54</v>
      </c>
    </row>
    <row r="5" spans="1:9" ht="27" customHeight="1">
      <c r="A5" s="1497" t="s">
        <v>55</v>
      </c>
      <c r="B5" s="1485">
        <f>C5+D5+E5+F5+G5+H5+I5</f>
        <v>219732516.36000001</v>
      </c>
      <c r="C5" s="1486">
        <v>0</v>
      </c>
      <c r="D5" s="1486">
        <v>70860116.799999997</v>
      </c>
      <c r="E5" s="1485">
        <v>145232399.56</v>
      </c>
      <c r="F5" s="1485">
        <v>0</v>
      </c>
      <c r="G5" s="1485">
        <v>0</v>
      </c>
      <c r="H5" s="1485">
        <v>0</v>
      </c>
      <c r="I5" s="1487">
        <v>3640000</v>
      </c>
    </row>
    <row r="6" spans="1:9" ht="27" customHeight="1">
      <c r="A6" s="1498" t="s">
        <v>56</v>
      </c>
      <c r="B6" s="1485">
        <f>C6+D6+E6+F6+G6+H6+I6</f>
        <v>108936399.56</v>
      </c>
      <c r="C6" s="1485">
        <v>0</v>
      </c>
      <c r="D6" s="1485">
        <v>26454000</v>
      </c>
      <c r="E6" s="1485">
        <v>79032399.560000002</v>
      </c>
      <c r="F6" s="1485">
        <v>0</v>
      </c>
      <c r="G6" s="1485">
        <v>0</v>
      </c>
      <c r="H6" s="1485">
        <v>0</v>
      </c>
      <c r="I6" s="1487">
        <v>3450000</v>
      </c>
    </row>
    <row r="7" spans="1:9" ht="27" customHeight="1">
      <c r="A7" s="1498" t="s">
        <v>57</v>
      </c>
      <c r="B7" s="1485">
        <f>C7+D7+E7+F7+G7+H7+I7</f>
        <v>107080600</v>
      </c>
      <c r="C7" s="1485">
        <v>0</v>
      </c>
      <c r="D7" s="1485">
        <v>41870600</v>
      </c>
      <c r="E7" s="1485">
        <v>65210000</v>
      </c>
      <c r="F7" s="1485">
        <v>0</v>
      </c>
      <c r="G7" s="1485">
        <v>0</v>
      </c>
      <c r="H7" s="1485">
        <v>0</v>
      </c>
      <c r="I7" s="1487">
        <v>0</v>
      </c>
    </row>
    <row r="8" spans="1:9" ht="27" customHeight="1">
      <c r="A8" s="1499" t="s">
        <v>58</v>
      </c>
      <c r="B8" s="1485">
        <f>C8+D8+E8+F8+G8+H8+I8</f>
        <v>1770000</v>
      </c>
      <c r="C8" s="1485">
        <v>0</v>
      </c>
      <c r="D8" s="1485">
        <v>1440000</v>
      </c>
      <c r="E8" s="1485">
        <v>220000</v>
      </c>
      <c r="F8" s="1485">
        <v>0</v>
      </c>
      <c r="G8" s="1485">
        <v>0</v>
      </c>
      <c r="H8" s="1485">
        <v>0</v>
      </c>
      <c r="I8" s="1487">
        <v>110000</v>
      </c>
    </row>
    <row r="9" spans="1:9" ht="27" customHeight="1">
      <c r="A9" s="1499" t="s">
        <v>59</v>
      </c>
      <c r="B9" s="1485">
        <f>C9+D9</f>
        <v>1070516.8</v>
      </c>
      <c r="C9" s="1485">
        <v>0</v>
      </c>
      <c r="D9" s="1485">
        <v>1070516.8</v>
      </c>
      <c r="E9" s="1488"/>
      <c r="F9" s="1485"/>
      <c r="G9" s="1485"/>
      <c r="H9" s="1485"/>
      <c r="I9" s="1485"/>
    </row>
    <row r="10" spans="1:9" ht="27" customHeight="1">
      <c r="A10" s="1499" t="s">
        <v>60</v>
      </c>
      <c r="B10" s="1485">
        <f>C10+D10+E10+F10+I10</f>
        <v>875000</v>
      </c>
      <c r="C10" s="1485">
        <v>0</v>
      </c>
      <c r="D10" s="1485">
        <v>25000</v>
      </c>
      <c r="E10" s="1485">
        <v>770000</v>
      </c>
      <c r="F10" s="1485">
        <v>0</v>
      </c>
      <c r="G10" s="1485"/>
      <c r="H10" s="1485"/>
      <c r="I10" s="1485">
        <v>80000</v>
      </c>
    </row>
    <row r="11" spans="1:9" ht="27" customHeight="1">
      <c r="A11" s="1499" t="s">
        <v>61</v>
      </c>
      <c r="B11" s="1485">
        <f>C11+D11+E11+F11+G11+H11+I11</f>
        <v>0</v>
      </c>
      <c r="C11" s="1485">
        <v>0</v>
      </c>
      <c r="D11" s="1485">
        <v>0</v>
      </c>
      <c r="E11" s="1485">
        <v>0</v>
      </c>
      <c r="F11" s="1485">
        <v>0</v>
      </c>
      <c r="G11" s="1485">
        <v>0</v>
      </c>
      <c r="H11" s="1485">
        <v>0</v>
      </c>
      <c r="I11" s="1485">
        <v>0</v>
      </c>
    </row>
    <row r="12" spans="1:9" ht="27" customHeight="1">
      <c r="A12" s="1499" t="s">
        <v>62</v>
      </c>
      <c r="B12" s="1485">
        <f>C12</f>
        <v>0</v>
      </c>
      <c r="C12" s="1485">
        <v>0</v>
      </c>
      <c r="D12" s="1485"/>
      <c r="E12" s="1485"/>
      <c r="F12" s="1485"/>
      <c r="G12" s="1485"/>
      <c r="H12" s="1485"/>
      <c r="I12" s="1485"/>
    </row>
    <row r="13" spans="1:9" ht="27" customHeight="1">
      <c r="A13" s="1499" t="s">
        <v>63</v>
      </c>
      <c r="B13" s="1485">
        <f>C13</f>
        <v>0</v>
      </c>
      <c r="C13" s="1485">
        <v>0</v>
      </c>
      <c r="D13" s="1485"/>
      <c r="E13" s="1485"/>
      <c r="F13" s="1485"/>
      <c r="G13" s="1485"/>
      <c r="H13" s="1485"/>
      <c r="I13" s="1485"/>
    </row>
    <row r="14" spans="1:9" ht="27" customHeight="1">
      <c r="A14" s="1498" t="s">
        <v>64</v>
      </c>
      <c r="B14" s="1485">
        <f>C14+D14+E14+F14+G14+H14+I14</f>
        <v>190335500.94999999</v>
      </c>
      <c r="C14" s="1485">
        <v>0</v>
      </c>
      <c r="D14" s="1485">
        <v>42522997</v>
      </c>
      <c r="E14" s="1485">
        <v>142816177.91999999</v>
      </c>
      <c r="F14" s="1485">
        <v>0</v>
      </c>
      <c r="G14" s="1485">
        <v>0</v>
      </c>
      <c r="H14" s="1485">
        <v>0</v>
      </c>
      <c r="I14" s="1485">
        <v>4996326.03</v>
      </c>
    </row>
    <row r="15" spans="1:9" ht="27" customHeight="1">
      <c r="A15" s="1498" t="s">
        <v>65</v>
      </c>
      <c r="B15" s="1485">
        <f>C15+D15+E15+F15+G15+H15+I15</f>
        <v>187687100.94999999</v>
      </c>
      <c r="C15" s="1485">
        <v>0</v>
      </c>
      <c r="D15" s="1485">
        <v>42497997</v>
      </c>
      <c r="E15" s="1485">
        <v>142816177.91999999</v>
      </c>
      <c r="F15" s="1485">
        <v>0</v>
      </c>
      <c r="G15" s="1485">
        <v>0</v>
      </c>
      <c r="H15" s="1485">
        <v>0</v>
      </c>
      <c r="I15" s="1485">
        <v>2372926.0299999998</v>
      </c>
    </row>
    <row r="16" spans="1:9" ht="27" customHeight="1">
      <c r="A16" s="1498" t="s">
        <v>66</v>
      </c>
      <c r="B16" s="1485">
        <f>C16+D16+E16+F16+I16</f>
        <v>591400</v>
      </c>
      <c r="C16" s="1485">
        <v>0</v>
      </c>
      <c r="D16" s="1485">
        <v>25000</v>
      </c>
      <c r="E16" s="1485">
        <v>0</v>
      </c>
      <c r="F16" s="1485">
        <v>0</v>
      </c>
      <c r="G16" s="1485"/>
      <c r="H16" s="1485"/>
      <c r="I16" s="1485">
        <v>566400</v>
      </c>
    </row>
    <row r="17" spans="1:9" ht="27" customHeight="1">
      <c r="A17" s="1499" t="s">
        <v>67</v>
      </c>
      <c r="B17" s="1485">
        <f>C17+D17+E17+F17+G17+H17+I17</f>
        <v>200000</v>
      </c>
      <c r="C17" s="1485">
        <v>0</v>
      </c>
      <c r="D17" s="1485">
        <v>0</v>
      </c>
      <c r="E17" s="1485">
        <v>0</v>
      </c>
      <c r="F17" s="1485">
        <v>0</v>
      </c>
      <c r="G17" s="1485">
        <v>0</v>
      </c>
      <c r="H17" s="1485">
        <v>0</v>
      </c>
      <c r="I17" s="1485">
        <v>200000</v>
      </c>
    </row>
    <row r="18" spans="1:9" ht="27" customHeight="1">
      <c r="A18" s="1499" t="s">
        <v>68</v>
      </c>
      <c r="B18" s="1485">
        <f>C18</f>
        <v>0</v>
      </c>
      <c r="C18" s="1485">
        <v>0</v>
      </c>
      <c r="D18" s="1485"/>
      <c r="E18" s="1485"/>
      <c r="F18" s="1485"/>
      <c r="G18" s="1485"/>
      <c r="H18" s="1485"/>
      <c r="I18" s="1485"/>
    </row>
    <row r="19" spans="1:9" ht="27" customHeight="1">
      <c r="A19" s="1499" t="s">
        <v>69</v>
      </c>
      <c r="B19" s="1485">
        <f>C19</f>
        <v>0</v>
      </c>
      <c r="C19" s="1485">
        <v>0</v>
      </c>
      <c r="D19" s="1485"/>
      <c r="E19" s="1485"/>
      <c r="F19" s="1485"/>
      <c r="G19" s="1485"/>
      <c r="H19" s="1485"/>
      <c r="I19" s="1485"/>
    </row>
    <row r="20" spans="1:9" ht="27" customHeight="1">
      <c r="A20" s="1497" t="s">
        <v>70</v>
      </c>
      <c r="B20" s="1485">
        <f>C20+D20+E20+F20+G20+H20+I20</f>
        <v>29397015.41</v>
      </c>
      <c r="C20" s="1485">
        <v>0</v>
      </c>
      <c r="D20" s="1485">
        <v>28337119.800000001</v>
      </c>
      <c r="E20" s="1485">
        <v>2416221.64</v>
      </c>
      <c r="F20" s="1485">
        <v>0</v>
      </c>
      <c r="G20" s="1485">
        <v>0</v>
      </c>
      <c r="H20" s="1485">
        <v>0</v>
      </c>
      <c r="I20" s="1487">
        <v>-1356326.03</v>
      </c>
    </row>
    <row r="21" spans="1:9" ht="27" customHeight="1">
      <c r="A21" s="1498" t="s">
        <v>71</v>
      </c>
      <c r="B21" s="1485">
        <f>C21+D21+E21+F21+G21+H21+I21</f>
        <v>195440706.38</v>
      </c>
      <c r="C21" s="1485">
        <v>0</v>
      </c>
      <c r="D21" s="1485">
        <v>176435084.37</v>
      </c>
      <c r="E21" s="1485">
        <v>17469976.559999999</v>
      </c>
      <c r="F21" s="1485">
        <v>0</v>
      </c>
      <c r="G21" s="1485">
        <v>0</v>
      </c>
      <c r="H21" s="1485">
        <v>0</v>
      </c>
      <c r="I21" s="1487">
        <v>1535645.45</v>
      </c>
    </row>
    <row r="22" spans="1:9" ht="27" customHeight="1">
      <c r="A22" s="1493"/>
      <c r="B22" s="1489">
        <f>B21-B20</f>
        <v>166043690.97</v>
      </c>
      <c r="C22" s="1489">
        <f t="shared" ref="C22:I22" si="0">C21-C20</f>
        <v>0</v>
      </c>
      <c r="D22" s="1489">
        <f t="shared" si="0"/>
        <v>148097964.56999999</v>
      </c>
      <c r="E22" s="1489">
        <f t="shared" si="0"/>
        <v>15053754.919999998</v>
      </c>
      <c r="F22" s="1489">
        <f t="shared" si="0"/>
        <v>0</v>
      </c>
      <c r="G22" s="1489">
        <f t="shared" si="0"/>
        <v>0</v>
      </c>
      <c r="H22" s="1489">
        <f t="shared" si="0"/>
        <v>0</v>
      </c>
      <c r="I22" s="1489">
        <f t="shared" si="0"/>
        <v>2891971.48</v>
      </c>
    </row>
    <row r="23" spans="1:9">
      <c r="B23" s="1490"/>
    </row>
  </sheetData>
  <mergeCells count="1">
    <mergeCell ref="A1:I1"/>
  </mergeCells>
  <phoneticPr fontId="21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0" orientation="landscape" errors="blank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29.25" style="1"/>
    <col min="2" max="3" width="23.875" style="1"/>
    <col min="4" max="4" width="29.25" style="1"/>
    <col min="5" max="6" width="23.875" style="1"/>
  </cols>
  <sheetData>
    <row r="1" spans="1:6" ht="48" customHeight="1">
      <c r="A1" s="1508" t="s">
        <v>72</v>
      </c>
      <c r="B1" s="1509"/>
      <c r="C1" s="1509"/>
      <c r="D1" s="1509"/>
      <c r="E1" s="1509"/>
      <c r="F1" s="1509"/>
    </row>
    <row r="2" spans="1:6" ht="19.5" customHeight="1">
      <c r="A2" s="330"/>
      <c r="B2" s="331"/>
      <c r="C2" s="332"/>
      <c r="D2" s="333"/>
      <c r="E2" s="1511" t="s">
        <v>25</v>
      </c>
      <c r="F2" s="1512"/>
    </row>
    <row r="3" spans="1:6" ht="19.5" customHeight="1">
      <c r="A3" s="334" t="s">
        <v>45</v>
      </c>
      <c r="B3" s="335"/>
      <c r="C3" s="336"/>
      <c r="D3" s="337"/>
      <c r="E3" s="338"/>
      <c r="F3" s="339" t="s">
        <v>46</v>
      </c>
    </row>
    <row r="4" spans="1:6" ht="27" customHeight="1">
      <c r="A4" s="340" t="s">
        <v>47</v>
      </c>
      <c r="B4" s="341" t="s">
        <v>73</v>
      </c>
      <c r="C4" s="342" t="s">
        <v>74</v>
      </c>
      <c r="D4" s="343" t="s">
        <v>47</v>
      </c>
      <c r="E4" s="344" t="s">
        <v>73</v>
      </c>
      <c r="F4" s="345" t="s">
        <v>74</v>
      </c>
    </row>
    <row r="5" spans="1:6" ht="28.5" customHeight="1">
      <c r="A5" s="346" t="s">
        <v>75</v>
      </c>
      <c r="B5" s="347">
        <v>0</v>
      </c>
      <c r="C5" s="348">
        <v>0</v>
      </c>
      <c r="D5" s="349" t="s">
        <v>76</v>
      </c>
      <c r="E5" s="350">
        <v>0</v>
      </c>
      <c r="F5" s="351">
        <v>0</v>
      </c>
    </row>
    <row r="6" spans="1:6" ht="28.5" customHeight="1">
      <c r="A6" s="352" t="s">
        <v>77</v>
      </c>
      <c r="B6" s="353">
        <v>0</v>
      </c>
      <c r="C6" s="354">
        <v>0</v>
      </c>
      <c r="D6" s="355" t="s">
        <v>78</v>
      </c>
      <c r="E6" s="356">
        <v>0</v>
      </c>
      <c r="F6" s="357">
        <v>0</v>
      </c>
    </row>
    <row r="7" spans="1:6" ht="28.5" customHeight="1">
      <c r="A7" s="358" t="s">
        <v>79</v>
      </c>
      <c r="B7" s="359">
        <v>0</v>
      </c>
      <c r="C7" s="360">
        <v>0</v>
      </c>
      <c r="D7" s="361" t="s">
        <v>80</v>
      </c>
      <c r="E7" s="362">
        <v>0</v>
      </c>
      <c r="F7" s="363">
        <v>0</v>
      </c>
    </row>
    <row r="8" spans="1:6" ht="28.5" customHeight="1">
      <c r="A8" s="364" t="s">
        <v>81</v>
      </c>
      <c r="B8" s="365">
        <v>0</v>
      </c>
      <c r="C8" s="366">
        <v>0</v>
      </c>
      <c r="D8" s="367" t="s">
        <v>82</v>
      </c>
      <c r="E8" s="368">
        <v>0</v>
      </c>
      <c r="F8" s="369">
        <v>0</v>
      </c>
    </row>
    <row r="9" spans="1:6" ht="28.5" customHeight="1">
      <c r="A9" s="370" t="s">
        <v>83</v>
      </c>
      <c r="B9" s="371">
        <v>0</v>
      </c>
      <c r="C9" s="372">
        <v>0</v>
      </c>
      <c r="D9" s="373" t="s">
        <v>84</v>
      </c>
      <c r="E9" s="374">
        <v>0</v>
      </c>
      <c r="F9" s="375">
        <v>0</v>
      </c>
    </row>
    <row r="10" spans="1:6" ht="28.5" customHeight="1">
      <c r="A10" s="376" t="s">
        <v>85</v>
      </c>
      <c r="B10" s="377">
        <v>0</v>
      </c>
      <c r="C10" s="378">
        <v>0</v>
      </c>
      <c r="D10" s="379" t="s">
        <v>86</v>
      </c>
      <c r="E10" s="380">
        <v>0</v>
      </c>
      <c r="F10" s="381">
        <v>0</v>
      </c>
    </row>
    <row r="11" spans="1:6" ht="28.5" customHeight="1">
      <c r="A11" s="382" t="s">
        <v>87</v>
      </c>
      <c r="B11" s="383">
        <v>0</v>
      </c>
      <c r="C11" s="384">
        <v>0</v>
      </c>
      <c r="D11" s="385" t="s">
        <v>88</v>
      </c>
      <c r="E11" s="386" t="s">
        <v>88</v>
      </c>
      <c r="F11" s="387" t="s">
        <v>88</v>
      </c>
    </row>
    <row r="12" spans="1:6" ht="28.5" customHeight="1">
      <c r="A12" s="388" t="s">
        <v>89</v>
      </c>
      <c r="B12" s="389">
        <v>0</v>
      </c>
      <c r="C12" s="390">
        <v>0</v>
      </c>
      <c r="D12" s="391" t="s">
        <v>88</v>
      </c>
      <c r="E12" s="392" t="s">
        <v>88</v>
      </c>
      <c r="F12" s="393" t="s">
        <v>88</v>
      </c>
    </row>
    <row r="13" spans="1:6" ht="28.5" customHeight="1">
      <c r="A13" s="394" t="s">
        <v>90</v>
      </c>
      <c r="B13" s="327">
        <f>B5+B6+B8+B9+B10+B11</f>
        <v>0</v>
      </c>
      <c r="C13" s="327">
        <f>C5+C6+C8+C9+C10+C11</f>
        <v>0</v>
      </c>
      <c r="D13" s="395" t="s">
        <v>91</v>
      </c>
      <c r="E13" s="329">
        <f>E5+E7+E8+E9+E10</f>
        <v>0</v>
      </c>
      <c r="F13" s="396">
        <f>F5+F7+F8+F9+F10</f>
        <v>0</v>
      </c>
    </row>
    <row r="14" spans="1:6" ht="28.5" customHeight="1">
      <c r="A14" s="397" t="s">
        <v>92</v>
      </c>
      <c r="B14" s="398">
        <v>0</v>
      </c>
      <c r="C14" s="399">
        <v>0</v>
      </c>
      <c r="D14" s="400" t="s">
        <v>93</v>
      </c>
      <c r="E14" s="401">
        <v>0</v>
      </c>
      <c r="F14" s="402">
        <v>0</v>
      </c>
    </row>
    <row r="15" spans="1:6" ht="39.75" customHeight="1">
      <c r="A15" s="403" t="s">
        <v>94</v>
      </c>
      <c r="B15" s="404">
        <v>0</v>
      </c>
      <c r="C15" s="405">
        <v>0</v>
      </c>
      <c r="D15" s="406" t="s">
        <v>95</v>
      </c>
      <c r="E15" s="407">
        <v>0</v>
      </c>
      <c r="F15" s="408">
        <v>0</v>
      </c>
    </row>
    <row r="16" spans="1:6" ht="28.5" customHeight="1">
      <c r="A16" s="409" t="s">
        <v>96</v>
      </c>
      <c r="B16" s="410">
        <v>0</v>
      </c>
      <c r="C16" s="411">
        <v>0</v>
      </c>
      <c r="D16" s="412" t="s">
        <v>97</v>
      </c>
      <c r="E16" s="413">
        <v>0</v>
      </c>
      <c r="F16" s="414">
        <v>0</v>
      </c>
    </row>
    <row r="17" spans="1:6" ht="39.75" customHeight="1">
      <c r="A17" s="415" t="s">
        <v>98</v>
      </c>
      <c r="B17" s="416">
        <v>0</v>
      </c>
      <c r="C17" s="417">
        <v>0</v>
      </c>
      <c r="D17" s="418" t="s">
        <v>99</v>
      </c>
      <c r="E17" s="419">
        <v>0</v>
      </c>
      <c r="F17" s="420">
        <v>0</v>
      </c>
    </row>
    <row r="18" spans="1:6" ht="28.5" customHeight="1">
      <c r="A18" s="421" t="s">
        <v>100</v>
      </c>
      <c r="B18" s="422">
        <f>B13+B14+B16</f>
        <v>0</v>
      </c>
      <c r="C18" s="422">
        <f>C13+C14+C16</f>
        <v>0</v>
      </c>
      <c r="D18" s="423" t="s">
        <v>101</v>
      </c>
      <c r="E18" s="424">
        <f>E13+E14+E16</f>
        <v>0</v>
      </c>
      <c r="F18" s="396">
        <f>F13+F14+F16</f>
        <v>0</v>
      </c>
    </row>
    <row r="19" spans="1:6" ht="28.5" customHeight="1">
      <c r="A19" s="425" t="s">
        <v>88</v>
      </c>
      <c r="B19" s="426" t="s">
        <v>88</v>
      </c>
      <c r="C19" s="427" t="s">
        <v>88</v>
      </c>
      <c r="D19" s="428" t="s">
        <v>102</v>
      </c>
      <c r="E19" s="396">
        <f>B18-E18</f>
        <v>0</v>
      </c>
      <c r="F19" s="396">
        <f>C18-F18</f>
        <v>0</v>
      </c>
    </row>
    <row r="20" spans="1:6" ht="28.5" customHeight="1">
      <c r="A20" s="429" t="s">
        <v>103</v>
      </c>
      <c r="B20" s="430">
        <v>0</v>
      </c>
      <c r="C20" s="396">
        <f>E20</f>
        <v>0</v>
      </c>
      <c r="D20" s="431" t="s">
        <v>104</v>
      </c>
      <c r="E20" s="396">
        <f>B20+E19</f>
        <v>0</v>
      </c>
      <c r="F20" s="396">
        <f>C20+F19</f>
        <v>0</v>
      </c>
    </row>
    <row r="21" spans="1:6" ht="28.5" customHeight="1">
      <c r="A21" s="432" t="s">
        <v>105</v>
      </c>
      <c r="B21" s="396">
        <f>B18+B20</f>
        <v>0</v>
      </c>
      <c r="C21" s="396">
        <f>C18+C20</f>
        <v>0</v>
      </c>
      <c r="D21" s="433" t="s">
        <v>105</v>
      </c>
      <c r="E21" s="396">
        <f>E18+E20</f>
        <v>0</v>
      </c>
      <c r="F21" s="396">
        <f>F18+F20</f>
        <v>0</v>
      </c>
    </row>
    <row r="22" spans="1:6" ht="28.5" customHeight="1">
      <c r="A22" s="434"/>
      <c r="B22" s="435">
        <v>0</v>
      </c>
      <c r="C22" s="436"/>
      <c r="D22" s="437"/>
      <c r="E22" s="438">
        <v>0</v>
      </c>
      <c r="F22" s="439" t="s">
        <v>106</v>
      </c>
    </row>
  </sheetData>
  <mergeCells count="2">
    <mergeCell ref="A1:F1"/>
    <mergeCell ref="E2:F2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showGridLines="0" zoomScaleNormal="100" zoomScalePageLayoutView="60" workbookViewId="0">
      <pane activePane="bottomRight" state="frozen"/>
    </sheetView>
  </sheetViews>
  <sheetFormatPr defaultColWidth="8" defaultRowHeight="14.25"/>
  <cols>
    <col min="1" max="1" width="34.625" style="1"/>
    <col min="2" max="3" width="23.875" style="1"/>
    <col min="4" max="4" width="33.875" style="1"/>
    <col min="5" max="6" width="23.875" style="1"/>
  </cols>
  <sheetData>
    <row r="1" spans="1:6" ht="48" customHeight="1">
      <c r="A1" s="1508" t="s">
        <v>107</v>
      </c>
      <c r="B1" s="1509"/>
      <c r="C1" s="1509"/>
      <c r="D1" s="1509"/>
      <c r="E1" s="1509"/>
      <c r="F1" s="1509"/>
    </row>
    <row r="2" spans="1:6" ht="19.5" customHeight="1">
      <c r="A2" s="440"/>
      <c r="B2" s="441"/>
      <c r="C2" s="442"/>
      <c r="D2" s="443"/>
      <c r="E2" s="1511" t="s">
        <v>27</v>
      </c>
      <c r="F2" s="1512"/>
    </row>
    <row r="3" spans="1:6" ht="19.5" customHeight="1">
      <c r="A3" s="444" t="s">
        <v>45</v>
      </c>
      <c r="B3" s="445"/>
      <c r="C3" s="446"/>
      <c r="D3" s="447"/>
      <c r="E3" s="448"/>
      <c r="F3" s="449" t="s">
        <v>46</v>
      </c>
    </row>
    <row r="4" spans="1:6" ht="28.5" customHeight="1">
      <c r="A4" s="450" t="s">
        <v>47</v>
      </c>
      <c r="B4" s="451" t="s">
        <v>73</v>
      </c>
      <c r="C4" s="452" t="s">
        <v>74</v>
      </c>
      <c r="D4" s="453" t="s">
        <v>47</v>
      </c>
      <c r="E4" s="454" t="s">
        <v>73</v>
      </c>
      <c r="F4" s="1513" t="s">
        <v>74</v>
      </c>
    </row>
    <row r="5" spans="1:6" ht="28.5" customHeight="1">
      <c r="A5" s="455" t="s">
        <v>108</v>
      </c>
      <c r="B5" s="456">
        <v>24474800</v>
      </c>
      <c r="C5" s="457">
        <v>26454000</v>
      </c>
      <c r="D5" s="458" t="s">
        <v>109</v>
      </c>
      <c r="E5" s="459">
        <v>37737600</v>
      </c>
      <c r="F5" s="460">
        <v>38610000</v>
      </c>
    </row>
    <row r="6" spans="1:6" ht="28.5" customHeight="1">
      <c r="A6" s="461" t="s">
        <v>110</v>
      </c>
      <c r="B6" s="462">
        <v>1107400</v>
      </c>
      <c r="C6" s="463">
        <v>1200000</v>
      </c>
      <c r="D6" s="464" t="s">
        <v>111</v>
      </c>
      <c r="E6" s="465">
        <v>3776921</v>
      </c>
      <c r="F6" s="466">
        <v>3887997</v>
      </c>
    </row>
    <row r="7" spans="1:6" ht="28.5" customHeight="1">
      <c r="A7" s="467" t="s">
        <v>77</v>
      </c>
      <c r="B7" s="468">
        <v>40787600</v>
      </c>
      <c r="C7" s="469">
        <v>41870600</v>
      </c>
      <c r="D7" s="470" t="s">
        <v>112</v>
      </c>
      <c r="E7" s="471">
        <v>0</v>
      </c>
      <c r="F7" s="472">
        <v>0</v>
      </c>
    </row>
    <row r="8" spans="1:6" ht="28.5" customHeight="1">
      <c r="A8" s="473" t="s">
        <v>113</v>
      </c>
      <c r="B8" s="474">
        <v>37737600</v>
      </c>
      <c r="C8" s="475">
        <v>38610000</v>
      </c>
      <c r="D8" s="476" t="s">
        <v>84</v>
      </c>
      <c r="E8" s="477">
        <v>25000</v>
      </c>
      <c r="F8" s="478">
        <v>25000</v>
      </c>
    </row>
    <row r="9" spans="1:6" ht="28.5" customHeight="1">
      <c r="A9" s="479" t="s">
        <v>114</v>
      </c>
      <c r="B9" s="480">
        <v>3050000</v>
      </c>
      <c r="C9" s="481">
        <v>3260600</v>
      </c>
      <c r="D9" s="482" t="s">
        <v>86</v>
      </c>
      <c r="E9" s="483">
        <v>0</v>
      </c>
      <c r="F9" s="484">
        <v>0</v>
      </c>
    </row>
    <row r="10" spans="1:6" ht="28.5" customHeight="1">
      <c r="A10" s="485" t="s">
        <v>115</v>
      </c>
      <c r="B10" s="486">
        <v>0</v>
      </c>
      <c r="C10" s="487">
        <v>0</v>
      </c>
      <c r="D10" s="488" t="s">
        <v>88</v>
      </c>
      <c r="E10" s="489" t="s">
        <v>88</v>
      </c>
      <c r="F10" s="490" t="s">
        <v>88</v>
      </c>
    </row>
    <row r="11" spans="1:6" ht="28.5" customHeight="1">
      <c r="A11" s="491" t="s">
        <v>116</v>
      </c>
      <c r="B11" s="492">
        <v>1810000</v>
      </c>
      <c r="C11" s="493">
        <v>1440000</v>
      </c>
      <c r="D11" s="494" t="s">
        <v>88</v>
      </c>
      <c r="E11" s="495" t="s">
        <v>88</v>
      </c>
      <c r="F11" s="496" t="s">
        <v>88</v>
      </c>
    </row>
    <row r="12" spans="1:6" ht="28.5" customHeight="1">
      <c r="A12" s="497" t="s">
        <v>117</v>
      </c>
      <c r="B12" s="498">
        <v>0</v>
      </c>
      <c r="C12" s="499">
        <v>1070516.8</v>
      </c>
      <c r="D12" s="500" t="s">
        <v>88</v>
      </c>
      <c r="E12" s="501" t="s">
        <v>88</v>
      </c>
      <c r="F12" s="502" t="s">
        <v>88</v>
      </c>
    </row>
    <row r="13" spans="1:6" ht="28.5" customHeight="1">
      <c r="A13" s="503" t="s">
        <v>118</v>
      </c>
      <c r="B13" s="504">
        <v>25000</v>
      </c>
      <c r="C13" s="505">
        <v>25000</v>
      </c>
      <c r="D13" s="506" t="s">
        <v>88</v>
      </c>
      <c r="E13" s="507" t="s">
        <v>88</v>
      </c>
      <c r="F13" s="508" t="s">
        <v>88</v>
      </c>
    </row>
    <row r="14" spans="1:6" ht="28.5" customHeight="1">
      <c r="A14" s="509" t="s">
        <v>119</v>
      </c>
      <c r="B14" s="510">
        <v>0</v>
      </c>
      <c r="C14" s="511">
        <v>0</v>
      </c>
      <c r="D14" s="512" t="s">
        <v>88</v>
      </c>
      <c r="E14" s="513" t="s">
        <v>88</v>
      </c>
      <c r="F14" s="514" t="s">
        <v>88</v>
      </c>
    </row>
    <row r="15" spans="1:6" ht="28.5" customHeight="1">
      <c r="A15" s="515" t="s">
        <v>120</v>
      </c>
      <c r="B15" s="327">
        <f>B5+B7+B10+B11+B12+B13+B14</f>
        <v>67097400</v>
      </c>
      <c r="C15" s="327">
        <f>C5+C7+C10+C11+C12+C13+C14</f>
        <v>70860116.799999997</v>
      </c>
      <c r="D15" s="516" t="s">
        <v>91</v>
      </c>
      <c r="E15" s="327">
        <f>E5+E6+E7+E8+E9</f>
        <v>41539521</v>
      </c>
      <c r="F15" s="327">
        <f>F5+F6+F7+F8+F9</f>
        <v>42522997</v>
      </c>
    </row>
    <row r="16" spans="1:6" ht="28.5" customHeight="1">
      <c r="A16" s="517" t="s">
        <v>121</v>
      </c>
      <c r="B16" s="518">
        <v>0</v>
      </c>
      <c r="C16" s="519">
        <v>0</v>
      </c>
      <c r="D16" s="520" t="s">
        <v>93</v>
      </c>
      <c r="E16" s="521">
        <v>0</v>
      </c>
      <c r="F16" s="522">
        <v>0</v>
      </c>
    </row>
    <row r="17" spans="1:6" ht="28.5" customHeight="1">
      <c r="A17" s="523" t="s">
        <v>122</v>
      </c>
      <c r="B17" s="524">
        <v>0</v>
      </c>
      <c r="C17" s="525">
        <v>0</v>
      </c>
      <c r="D17" s="526" t="s">
        <v>97</v>
      </c>
      <c r="E17" s="527">
        <v>0</v>
      </c>
      <c r="F17" s="528">
        <v>0</v>
      </c>
    </row>
    <row r="18" spans="1:6" ht="28.5" customHeight="1">
      <c r="A18" s="529" t="s">
        <v>123</v>
      </c>
      <c r="B18" s="422">
        <f>B15+B16+B17</f>
        <v>67097400</v>
      </c>
      <c r="C18" s="422">
        <f>C15+C16+C17</f>
        <v>70860116.799999997</v>
      </c>
      <c r="D18" s="530" t="s">
        <v>101</v>
      </c>
      <c r="E18" s="327">
        <f>E15+E16+E17</f>
        <v>41539521</v>
      </c>
      <c r="F18" s="327">
        <f>F15+F16+F17</f>
        <v>42522997</v>
      </c>
    </row>
    <row r="19" spans="1:6" ht="28.5" customHeight="1">
      <c r="A19" s="531" t="s">
        <v>88</v>
      </c>
      <c r="B19" s="532" t="s">
        <v>88</v>
      </c>
      <c r="C19" s="533" t="s">
        <v>88</v>
      </c>
      <c r="D19" s="534" t="s">
        <v>102</v>
      </c>
      <c r="E19" s="327">
        <f>B18-E18</f>
        <v>25557879</v>
      </c>
      <c r="F19" s="327">
        <f>C18-F18</f>
        <v>28337119.800000001</v>
      </c>
    </row>
    <row r="20" spans="1:6" ht="28.5" customHeight="1">
      <c r="A20" s="535" t="s">
        <v>124</v>
      </c>
      <c r="B20" s="536">
        <v>122540085.56999999</v>
      </c>
      <c r="C20" s="537">
        <f>E20</f>
        <v>148097964.56999999</v>
      </c>
      <c r="D20" s="538" t="s">
        <v>104</v>
      </c>
      <c r="E20" s="327">
        <f>B20+E19</f>
        <v>148097964.56999999</v>
      </c>
      <c r="F20" s="327">
        <f>C20+F19</f>
        <v>176435084.37</v>
      </c>
    </row>
    <row r="21" spans="1:6" ht="28.5" customHeight="1">
      <c r="A21" s="539" t="s">
        <v>105</v>
      </c>
      <c r="B21" s="396">
        <f>B18+B20</f>
        <v>189637485.56999999</v>
      </c>
      <c r="C21" s="396">
        <f>C18+C20</f>
        <v>218958081.37</v>
      </c>
      <c r="D21" s="540" t="s">
        <v>105</v>
      </c>
      <c r="E21" s="422">
        <f>E18+E20</f>
        <v>189637485.56999999</v>
      </c>
      <c r="F21" s="422">
        <f>F18+F20</f>
        <v>218958081.37</v>
      </c>
    </row>
    <row r="22" spans="1:6" ht="15.75" customHeight="1">
      <c r="A22" s="541"/>
      <c r="B22" s="542"/>
      <c r="C22" s="543"/>
      <c r="D22" s="544"/>
      <c r="E22" s="545"/>
      <c r="F22" s="546" t="s">
        <v>125</v>
      </c>
    </row>
  </sheetData>
  <mergeCells count="3">
    <mergeCell ref="A1:F1"/>
    <mergeCell ref="E2:F2"/>
    <mergeCell ref="F4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29.25" style="1"/>
    <col min="2" max="3" width="23.875" style="1"/>
    <col min="4" max="4" width="29.25" style="1"/>
    <col min="5" max="6" width="23.875" style="1"/>
  </cols>
  <sheetData>
    <row r="1" spans="1:6" ht="48" customHeight="1">
      <c r="A1" s="1508" t="s">
        <v>126</v>
      </c>
      <c r="B1" s="1509"/>
      <c r="C1" s="1509"/>
      <c r="D1" s="1509"/>
      <c r="E1" s="1509"/>
      <c r="F1" s="1509"/>
    </row>
    <row r="2" spans="1:6" ht="21" customHeight="1">
      <c r="A2" s="547"/>
      <c r="B2" s="548"/>
      <c r="C2" s="549"/>
      <c r="D2" s="550"/>
      <c r="E2" s="551"/>
      <c r="F2" s="1511" t="s">
        <v>29</v>
      </c>
    </row>
    <row r="3" spans="1:6" ht="21" customHeight="1">
      <c r="A3" s="552" t="s">
        <v>45</v>
      </c>
      <c r="B3" s="553"/>
      <c r="C3" s="554"/>
      <c r="D3" s="555"/>
      <c r="E3" s="556"/>
      <c r="F3" s="557" t="s">
        <v>46</v>
      </c>
    </row>
    <row r="4" spans="1:6" ht="28.5" customHeight="1">
      <c r="A4" s="1513" t="s">
        <v>47</v>
      </c>
      <c r="B4" s="1513" t="s">
        <v>73</v>
      </c>
      <c r="C4" s="1513" t="s">
        <v>74</v>
      </c>
      <c r="D4" s="1513" t="s">
        <v>47</v>
      </c>
      <c r="E4" s="1513" t="s">
        <v>73</v>
      </c>
      <c r="F4" s="1513" t="s">
        <v>74</v>
      </c>
    </row>
    <row r="5" spans="1:6" ht="28.5" customHeight="1">
      <c r="A5" s="558" t="s">
        <v>75</v>
      </c>
      <c r="B5" s="559">
        <v>96995044.430000007</v>
      </c>
      <c r="C5" s="560">
        <v>79032399.560000002</v>
      </c>
      <c r="D5" s="561" t="s">
        <v>76</v>
      </c>
      <c r="E5" s="562">
        <v>128461008</v>
      </c>
      <c r="F5" s="563">
        <v>142816177.91999999</v>
      </c>
    </row>
    <row r="6" spans="1:6" ht="28.5" customHeight="1">
      <c r="A6" s="564" t="s">
        <v>77</v>
      </c>
      <c r="B6" s="565">
        <v>31100000</v>
      </c>
      <c r="C6" s="566">
        <v>65210000</v>
      </c>
      <c r="D6" s="567" t="s">
        <v>127</v>
      </c>
      <c r="E6" s="568">
        <v>0</v>
      </c>
      <c r="F6" s="569">
        <v>0</v>
      </c>
    </row>
    <row r="7" spans="1:6" ht="28.5" customHeight="1">
      <c r="A7" s="570" t="s">
        <v>79</v>
      </c>
      <c r="B7" s="571">
        <v>18000000</v>
      </c>
      <c r="C7" s="572">
        <v>53000000</v>
      </c>
      <c r="D7" s="573" t="s">
        <v>128</v>
      </c>
      <c r="E7" s="574">
        <v>0</v>
      </c>
      <c r="F7" s="575">
        <v>0</v>
      </c>
    </row>
    <row r="8" spans="1:6" ht="28.5" customHeight="1">
      <c r="A8" s="576" t="s">
        <v>81</v>
      </c>
      <c r="B8" s="577">
        <v>200000</v>
      </c>
      <c r="C8" s="578">
        <v>220000</v>
      </c>
      <c r="D8" s="579" t="s">
        <v>88</v>
      </c>
      <c r="E8" s="580" t="s">
        <v>88</v>
      </c>
      <c r="F8" s="581" t="s">
        <v>88</v>
      </c>
    </row>
    <row r="9" spans="1:6" ht="28.5" customHeight="1">
      <c r="A9" s="582" t="s">
        <v>129</v>
      </c>
      <c r="B9" s="583">
        <v>700000</v>
      </c>
      <c r="C9" s="584">
        <v>770000</v>
      </c>
      <c r="D9" s="585" t="s">
        <v>88</v>
      </c>
      <c r="E9" s="586" t="s">
        <v>88</v>
      </c>
      <c r="F9" s="587" t="s">
        <v>88</v>
      </c>
    </row>
    <row r="10" spans="1:6" ht="28.5" customHeight="1">
      <c r="A10" s="588" t="s">
        <v>130</v>
      </c>
      <c r="B10" s="589">
        <v>0</v>
      </c>
      <c r="C10" s="590">
        <v>0</v>
      </c>
      <c r="D10" s="591" t="s">
        <v>88</v>
      </c>
      <c r="E10" s="592" t="s">
        <v>88</v>
      </c>
      <c r="F10" s="593" t="s">
        <v>88</v>
      </c>
    </row>
    <row r="11" spans="1:6" ht="28.5" customHeight="1">
      <c r="A11" s="594" t="s">
        <v>89</v>
      </c>
      <c r="B11" s="595">
        <v>0</v>
      </c>
      <c r="C11" s="596">
        <v>0</v>
      </c>
      <c r="D11" s="597" t="s">
        <v>88</v>
      </c>
      <c r="E11" s="598" t="s">
        <v>88</v>
      </c>
      <c r="F11" s="599" t="s">
        <v>88</v>
      </c>
    </row>
    <row r="12" spans="1:6" ht="28.5" customHeight="1">
      <c r="A12" s="600" t="s">
        <v>131</v>
      </c>
      <c r="B12" s="424">
        <f>B5+B6+B8+B9+B10</f>
        <v>128995044.43000001</v>
      </c>
      <c r="C12" s="601">
        <f>C5+C6+C8+C9+C10</f>
        <v>145232399.56</v>
      </c>
      <c r="D12" s="602" t="s">
        <v>132</v>
      </c>
      <c r="E12" s="603">
        <f>E5+E6+E7</f>
        <v>128461008</v>
      </c>
      <c r="F12" s="604">
        <f>F5+F6+F7</f>
        <v>142816177.91999999</v>
      </c>
    </row>
    <row r="13" spans="1:6" ht="28.5" customHeight="1">
      <c r="A13" s="605" t="s">
        <v>133</v>
      </c>
      <c r="B13" s="606">
        <v>0</v>
      </c>
      <c r="C13" s="607">
        <v>0</v>
      </c>
      <c r="D13" s="608" t="s">
        <v>134</v>
      </c>
      <c r="E13" s="609">
        <v>0</v>
      </c>
      <c r="F13" s="610">
        <v>0</v>
      </c>
    </row>
    <row r="14" spans="1:6" ht="28.5" customHeight="1">
      <c r="A14" s="611" t="s">
        <v>135</v>
      </c>
      <c r="B14" s="612">
        <v>0</v>
      </c>
      <c r="C14" s="613">
        <v>0</v>
      </c>
      <c r="D14" s="614" t="s">
        <v>136</v>
      </c>
      <c r="E14" s="615">
        <v>0</v>
      </c>
      <c r="F14" s="616">
        <v>0</v>
      </c>
    </row>
    <row r="15" spans="1:6" ht="28.5" customHeight="1">
      <c r="A15" s="617" t="s">
        <v>137</v>
      </c>
      <c r="B15" s="329">
        <f>B12+B13+B14</f>
        <v>128995044.43000001</v>
      </c>
      <c r="C15" s="618">
        <f>C12+C13+C14</f>
        <v>145232399.56</v>
      </c>
      <c r="D15" s="619" t="s">
        <v>138</v>
      </c>
      <c r="E15" s="620">
        <f>E12+E13+E14</f>
        <v>128461008</v>
      </c>
      <c r="F15" s="621">
        <f>F12+F13+F14</f>
        <v>142816177.91999999</v>
      </c>
    </row>
    <row r="16" spans="1:6" ht="28.5" customHeight="1">
      <c r="A16" s="622" t="s">
        <v>88</v>
      </c>
      <c r="B16" s="623" t="s">
        <v>88</v>
      </c>
      <c r="C16" s="624" t="s">
        <v>88</v>
      </c>
      <c r="D16" s="625" t="s">
        <v>139</v>
      </c>
      <c r="E16" s="620">
        <f>B15-E15</f>
        <v>534036.43000000704</v>
      </c>
      <c r="F16" s="621">
        <f>C15-F15</f>
        <v>2416221.6400000202</v>
      </c>
    </row>
    <row r="17" spans="1:6" ht="28.5" customHeight="1">
      <c r="A17" s="626" t="s">
        <v>140</v>
      </c>
      <c r="B17" s="627">
        <v>14519718.49</v>
      </c>
      <c r="C17" s="601">
        <f>E17</f>
        <v>15053754.92</v>
      </c>
      <c r="D17" s="628" t="s">
        <v>141</v>
      </c>
      <c r="E17" s="620">
        <f>B17+E16</f>
        <v>15053754.92</v>
      </c>
      <c r="F17" s="621">
        <f>C17+F16</f>
        <v>17469976.559999999</v>
      </c>
    </row>
    <row r="18" spans="1:6" ht="28.5" customHeight="1">
      <c r="A18" s="629" t="s">
        <v>105</v>
      </c>
      <c r="B18" s="329">
        <f>B15+B17</f>
        <v>143514762.91999999</v>
      </c>
      <c r="C18" s="601">
        <f>C15+C17</f>
        <v>160286154.47999999</v>
      </c>
      <c r="D18" s="630" t="s">
        <v>105</v>
      </c>
      <c r="E18" s="620">
        <f>E15+E17</f>
        <v>143514762.91999999</v>
      </c>
      <c r="F18" s="621">
        <f>F15+F17</f>
        <v>160286154.47999999</v>
      </c>
    </row>
    <row r="19" spans="1:6" ht="28.5" customHeight="1">
      <c r="A19" s="631"/>
      <c r="B19" s="632"/>
      <c r="C19" s="633"/>
      <c r="D19" s="634"/>
      <c r="E19" s="635"/>
      <c r="F19" s="636" t="s">
        <v>142</v>
      </c>
    </row>
  </sheetData>
  <mergeCells count="8">
    <mergeCell ref="A1:F1"/>
    <mergeCell ref="F2"/>
    <mergeCell ref="A4"/>
    <mergeCell ref="B4"/>
    <mergeCell ref="C4"/>
    <mergeCell ref="D4"/>
    <mergeCell ref="E4"/>
    <mergeCell ref="F4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90" orientation="landscape" errors="blank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6"/>
  <sheetViews>
    <sheetView showGridLines="0" zoomScaleNormal="100" zoomScalePageLayoutView="60" workbookViewId="0">
      <pane activePane="bottomRight" state="frozen"/>
    </sheetView>
  </sheetViews>
  <sheetFormatPr defaultColWidth="8" defaultRowHeight="14.25"/>
  <cols>
    <col min="1" max="1" width="31.875" style="1"/>
    <col min="2" max="2" width="21.25" style="1"/>
    <col min="3" max="3" width="23.75" style="1"/>
    <col min="4" max="5" width="21.25" style="1"/>
    <col min="6" max="6" width="24.125" style="1"/>
    <col min="7" max="7" width="21.25" style="1"/>
  </cols>
  <sheetData>
    <row r="1" spans="1:7" ht="48" customHeight="1">
      <c r="A1" s="1508" t="s">
        <v>143</v>
      </c>
      <c r="B1" s="1509"/>
      <c r="C1" s="1509"/>
      <c r="D1" s="1509"/>
      <c r="E1" s="1509"/>
      <c r="F1" s="1509"/>
      <c r="G1" s="1509"/>
    </row>
    <row r="2" spans="1:7" ht="21" customHeight="1">
      <c r="A2" s="637"/>
      <c r="B2" s="638"/>
      <c r="C2" s="639"/>
      <c r="D2" s="640"/>
      <c r="E2" s="641"/>
      <c r="F2" s="642"/>
      <c r="G2" s="643" t="s">
        <v>31</v>
      </c>
    </row>
    <row r="3" spans="1:7" ht="21" customHeight="1">
      <c r="A3" s="644" t="s">
        <v>45</v>
      </c>
      <c r="B3" s="645"/>
      <c r="C3" s="646"/>
      <c r="D3" s="647"/>
      <c r="E3" s="648"/>
      <c r="F3" s="649"/>
      <c r="G3" s="650" t="s">
        <v>46</v>
      </c>
    </row>
    <row r="4" spans="1:7" ht="28.5" customHeight="1">
      <c r="A4" s="1514" t="s">
        <v>47</v>
      </c>
      <c r="B4" s="1516" t="s">
        <v>73</v>
      </c>
      <c r="C4" s="1517"/>
      <c r="D4" s="1518"/>
      <c r="E4" s="1519" t="s">
        <v>74</v>
      </c>
      <c r="F4" s="1520"/>
      <c r="G4" s="1520"/>
    </row>
    <row r="5" spans="1:7" ht="36" customHeight="1">
      <c r="A5" s="1515"/>
      <c r="B5" s="651" t="s">
        <v>144</v>
      </c>
      <c r="C5" s="652" t="s">
        <v>145</v>
      </c>
      <c r="D5" s="653" t="s">
        <v>146</v>
      </c>
      <c r="E5" s="654" t="s">
        <v>144</v>
      </c>
      <c r="F5" s="655" t="s">
        <v>145</v>
      </c>
      <c r="G5" s="656" t="s">
        <v>146</v>
      </c>
    </row>
    <row r="6" spans="1:7" ht="28.5" customHeight="1">
      <c r="A6" s="657" t="s">
        <v>147</v>
      </c>
      <c r="B6" s="396">
        <f>C6+D6</f>
        <v>0</v>
      </c>
      <c r="C6" s="396">
        <f>C7+C8</f>
        <v>0</v>
      </c>
      <c r="D6" s="396">
        <f>D7+D8</f>
        <v>0</v>
      </c>
      <c r="E6" s="396">
        <f>F6+G6</f>
        <v>0</v>
      </c>
      <c r="F6" s="396">
        <f>F7+F8</f>
        <v>0</v>
      </c>
      <c r="G6" s="396">
        <f>G7+G8</f>
        <v>0</v>
      </c>
    </row>
    <row r="7" spans="1:7" ht="28.5" customHeight="1">
      <c r="A7" s="658" t="s">
        <v>148</v>
      </c>
      <c r="B7" s="396">
        <f>C7+D7</f>
        <v>0</v>
      </c>
      <c r="C7" s="659">
        <v>0</v>
      </c>
      <c r="D7" s="660">
        <v>0</v>
      </c>
      <c r="E7" s="396">
        <f>F7+G7</f>
        <v>0</v>
      </c>
      <c r="F7" s="661">
        <v>0</v>
      </c>
      <c r="G7" s="662">
        <v>0</v>
      </c>
    </row>
    <row r="8" spans="1:7" ht="28.5" customHeight="1">
      <c r="A8" s="663" t="s">
        <v>149</v>
      </c>
      <c r="B8" s="396">
        <f>C8+D8</f>
        <v>0</v>
      </c>
      <c r="C8" s="664">
        <v>0</v>
      </c>
      <c r="D8" s="665">
        <v>0</v>
      </c>
      <c r="E8" s="396">
        <f>F8+G8</f>
        <v>0</v>
      </c>
      <c r="F8" s="666">
        <v>0</v>
      </c>
      <c r="G8" s="667">
        <v>0</v>
      </c>
    </row>
    <row r="9" spans="1:7" ht="28.5" customHeight="1">
      <c r="A9" s="668" t="s">
        <v>77</v>
      </c>
      <c r="B9" s="396">
        <f>C9</f>
        <v>0</v>
      </c>
      <c r="C9" s="669">
        <v>0</v>
      </c>
      <c r="D9" s="670" t="s">
        <v>88</v>
      </c>
      <c r="E9" s="396">
        <f>F9</f>
        <v>0</v>
      </c>
      <c r="F9" s="671">
        <v>0</v>
      </c>
      <c r="G9" s="672" t="s">
        <v>88</v>
      </c>
    </row>
    <row r="10" spans="1:7" ht="28.5" customHeight="1">
      <c r="A10" s="673" t="s">
        <v>81</v>
      </c>
      <c r="B10" s="396">
        <f>C10+D10</f>
        <v>0</v>
      </c>
      <c r="C10" s="674">
        <v>0</v>
      </c>
      <c r="D10" s="675">
        <v>0</v>
      </c>
      <c r="E10" s="396">
        <f>F10+G10</f>
        <v>0</v>
      </c>
      <c r="F10" s="676">
        <v>0</v>
      </c>
      <c r="G10" s="677">
        <v>0</v>
      </c>
    </row>
    <row r="11" spans="1:7" ht="28.5" customHeight="1">
      <c r="A11" s="678" t="s">
        <v>129</v>
      </c>
      <c r="B11" s="396">
        <f>D11</f>
        <v>0</v>
      </c>
      <c r="C11" s="679" t="s">
        <v>88</v>
      </c>
      <c r="D11" s="680">
        <v>0</v>
      </c>
      <c r="E11" s="396">
        <f>G11</f>
        <v>0</v>
      </c>
      <c r="F11" s="681" t="s">
        <v>88</v>
      </c>
      <c r="G11" s="682">
        <v>0</v>
      </c>
    </row>
    <row r="12" spans="1:7" ht="28.5" customHeight="1">
      <c r="A12" s="683" t="s">
        <v>130</v>
      </c>
      <c r="B12" s="396">
        <f>C12+D12</f>
        <v>0</v>
      </c>
      <c r="C12" s="684">
        <v>0</v>
      </c>
      <c r="D12" s="685">
        <v>0</v>
      </c>
      <c r="E12" s="396">
        <f>F12+G12</f>
        <v>0</v>
      </c>
      <c r="F12" s="686">
        <v>0</v>
      </c>
      <c r="G12" s="687">
        <v>0</v>
      </c>
    </row>
    <row r="13" spans="1:7" ht="28.5" customHeight="1">
      <c r="A13" s="688" t="s">
        <v>89</v>
      </c>
      <c r="B13" s="396">
        <f>C13</f>
        <v>0</v>
      </c>
      <c r="C13" s="689">
        <v>0</v>
      </c>
      <c r="D13" s="690" t="s">
        <v>88</v>
      </c>
      <c r="E13" s="396">
        <f>F13</f>
        <v>0</v>
      </c>
      <c r="F13" s="691">
        <v>0</v>
      </c>
      <c r="G13" s="692" t="s">
        <v>88</v>
      </c>
    </row>
    <row r="14" spans="1:7" ht="28.5" customHeight="1">
      <c r="A14" s="693" t="s">
        <v>131</v>
      </c>
      <c r="B14" s="396">
        <f t="shared" ref="B14:B19" si="0">C14+D14</f>
        <v>0</v>
      </c>
      <c r="C14" s="396">
        <f>C6+C9+C10+C12</f>
        <v>0</v>
      </c>
      <c r="D14" s="396">
        <f>D6+D10+D11+D12</f>
        <v>0</v>
      </c>
      <c r="E14" s="396">
        <f t="shared" ref="E14:E19" si="1">F14+G14</f>
        <v>0</v>
      </c>
      <c r="F14" s="396">
        <f>F6+F9+F10+F12</f>
        <v>0</v>
      </c>
      <c r="G14" s="396">
        <f>G6+G10+G11+G12</f>
        <v>0</v>
      </c>
    </row>
    <row r="15" spans="1:7" ht="28.5" customHeight="1">
      <c r="A15" s="694" t="s">
        <v>133</v>
      </c>
      <c r="B15" s="396">
        <f t="shared" si="0"/>
        <v>0</v>
      </c>
      <c r="C15" s="695">
        <v>0</v>
      </c>
      <c r="D15" s="696">
        <v>0</v>
      </c>
      <c r="E15" s="396">
        <f t="shared" si="1"/>
        <v>0</v>
      </c>
      <c r="F15" s="697">
        <v>0</v>
      </c>
      <c r="G15" s="698">
        <v>0</v>
      </c>
    </row>
    <row r="16" spans="1:7" ht="28.5" customHeight="1">
      <c r="A16" s="699" t="s">
        <v>135</v>
      </c>
      <c r="B16" s="396">
        <f t="shared" si="0"/>
        <v>0</v>
      </c>
      <c r="C16" s="700">
        <v>0</v>
      </c>
      <c r="D16" s="701">
        <v>0</v>
      </c>
      <c r="E16" s="396">
        <f t="shared" si="1"/>
        <v>0</v>
      </c>
      <c r="F16" s="702">
        <v>0</v>
      </c>
      <c r="G16" s="703">
        <v>0</v>
      </c>
    </row>
    <row r="17" spans="1:7" ht="28.5" customHeight="1">
      <c r="A17" s="704" t="s">
        <v>137</v>
      </c>
      <c r="B17" s="396">
        <f t="shared" si="0"/>
        <v>0</v>
      </c>
      <c r="C17" s="396">
        <f>C14+C15+C16</f>
        <v>0</v>
      </c>
      <c r="D17" s="396">
        <f>D14+D15+D16</f>
        <v>0</v>
      </c>
      <c r="E17" s="396">
        <f t="shared" si="1"/>
        <v>0</v>
      </c>
      <c r="F17" s="396">
        <f>F14+F15+F16</f>
        <v>0</v>
      </c>
      <c r="G17" s="396">
        <f>G14+G15+G16</f>
        <v>0</v>
      </c>
    </row>
    <row r="18" spans="1:7" ht="28.5" customHeight="1">
      <c r="A18" s="705" t="s">
        <v>140</v>
      </c>
      <c r="B18" s="396">
        <f t="shared" si="0"/>
        <v>0</v>
      </c>
      <c r="C18" s="706">
        <v>0</v>
      </c>
      <c r="D18" s="707">
        <v>0</v>
      </c>
      <c r="E18" s="396">
        <f t="shared" si="1"/>
        <v>0</v>
      </c>
      <c r="F18" s="396">
        <f>C34</f>
        <v>0</v>
      </c>
      <c r="G18" s="396">
        <f>D34</f>
        <v>0</v>
      </c>
    </row>
    <row r="19" spans="1:7" ht="28.5" customHeight="1">
      <c r="A19" s="708" t="s">
        <v>105</v>
      </c>
      <c r="B19" s="396">
        <f t="shared" si="0"/>
        <v>0</v>
      </c>
      <c r="C19" s="396">
        <f>C17+C18</f>
        <v>0</v>
      </c>
      <c r="D19" s="396">
        <f>D17+D18</f>
        <v>0</v>
      </c>
      <c r="E19" s="396">
        <f t="shared" si="1"/>
        <v>0</v>
      </c>
      <c r="F19" s="396">
        <f>F17+F18</f>
        <v>0</v>
      </c>
      <c r="G19" s="396">
        <f>G17+G18</f>
        <v>0</v>
      </c>
    </row>
    <row r="20" spans="1:7" ht="28.5" customHeight="1">
      <c r="A20" s="1513" t="s">
        <v>47</v>
      </c>
      <c r="B20" s="1513" t="s">
        <v>73</v>
      </c>
      <c r="C20" s="1521"/>
      <c r="D20" s="1521"/>
      <c r="E20" s="1513" t="s">
        <v>74</v>
      </c>
      <c r="F20" s="1521"/>
      <c r="G20" s="1521"/>
    </row>
    <row r="21" spans="1:7" ht="36" customHeight="1">
      <c r="A21" s="1521"/>
      <c r="B21" s="709" t="s">
        <v>144</v>
      </c>
      <c r="C21" s="710" t="s">
        <v>145</v>
      </c>
      <c r="D21" s="711" t="s">
        <v>146</v>
      </c>
      <c r="E21" s="712" t="s">
        <v>144</v>
      </c>
      <c r="F21" s="713" t="s">
        <v>145</v>
      </c>
      <c r="G21" s="714" t="s">
        <v>146</v>
      </c>
    </row>
    <row r="22" spans="1:7" ht="28.5" customHeight="1">
      <c r="A22" s="715" t="s">
        <v>150</v>
      </c>
      <c r="B22" s="396">
        <f>C22+D22</f>
        <v>0</v>
      </c>
      <c r="C22" s="396">
        <f>C23+C24+C25+C26</f>
        <v>0</v>
      </c>
      <c r="D22" s="396">
        <f>D23+D24+D25</f>
        <v>0</v>
      </c>
      <c r="E22" s="396">
        <f>F22+G22</f>
        <v>0</v>
      </c>
      <c r="F22" s="396">
        <f>F23+F24+F25+F26</f>
        <v>0</v>
      </c>
      <c r="G22" s="396">
        <f>G23+G24+G25</f>
        <v>0</v>
      </c>
    </row>
    <row r="23" spans="1:7" ht="28.5" customHeight="1">
      <c r="A23" s="716" t="s">
        <v>151</v>
      </c>
      <c r="B23" s="396">
        <f>C23+D23</f>
        <v>0</v>
      </c>
      <c r="C23" s="717">
        <v>0</v>
      </c>
      <c r="D23" s="718">
        <v>0</v>
      </c>
      <c r="E23" s="396">
        <f>F23+G23</f>
        <v>0</v>
      </c>
      <c r="F23" s="719">
        <v>0</v>
      </c>
      <c r="G23" s="720">
        <v>0</v>
      </c>
    </row>
    <row r="24" spans="1:7" ht="28.5" customHeight="1">
      <c r="A24" s="721" t="s">
        <v>152</v>
      </c>
      <c r="B24" s="396">
        <f>C24+D24</f>
        <v>0</v>
      </c>
      <c r="C24" s="722">
        <v>0</v>
      </c>
      <c r="D24" s="723">
        <v>0</v>
      </c>
      <c r="E24" s="396">
        <f>F24+G24</f>
        <v>0</v>
      </c>
      <c r="F24" s="724">
        <v>0</v>
      </c>
      <c r="G24" s="725">
        <v>0</v>
      </c>
    </row>
    <row r="25" spans="1:7" ht="28.5" customHeight="1">
      <c r="A25" s="726" t="s">
        <v>153</v>
      </c>
      <c r="B25" s="396">
        <f>C25+D25</f>
        <v>0</v>
      </c>
      <c r="C25" s="727">
        <v>0</v>
      </c>
      <c r="D25" s="728">
        <v>0</v>
      </c>
      <c r="E25" s="396">
        <f>F25+G25</f>
        <v>0</v>
      </c>
      <c r="F25" s="729">
        <v>0</v>
      </c>
      <c r="G25" s="730">
        <v>0</v>
      </c>
    </row>
    <row r="26" spans="1:7" ht="28.5" customHeight="1">
      <c r="A26" s="731" t="s">
        <v>154</v>
      </c>
      <c r="B26" s="396">
        <f>C26</f>
        <v>0</v>
      </c>
      <c r="C26" s="732">
        <v>0</v>
      </c>
      <c r="D26" s="733" t="s">
        <v>88</v>
      </c>
      <c r="E26" s="396">
        <f>F26</f>
        <v>0</v>
      </c>
      <c r="F26" s="734">
        <v>0</v>
      </c>
      <c r="G26" s="735" t="s">
        <v>88</v>
      </c>
    </row>
    <row r="27" spans="1:7" ht="28.5" customHeight="1">
      <c r="A27" s="736" t="s">
        <v>127</v>
      </c>
      <c r="B27" s="396">
        <f>D27</f>
        <v>0</v>
      </c>
      <c r="C27" s="737" t="s">
        <v>88</v>
      </c>
      <c r="D27" s="738">
        <v>0</v>
      </c>
      <c r="E27" s="396">
        <f>G27</f>
        <v>0</v>
      </c>
      <c r="F27" s="739" t="s">
        <v>88</v>
      </c>
      <c r="G27" s="740">
        <v>0</v>
      </c>
    </row>
    <row r="28" spans="1:7" ht="28.5" customHeight="1">
      <c r="A28" s="741" t="s">
        <v>128</v>
      </c>
      <c r="B28" s="396">
        <f t="shared" ref="B28:B35" si="2">C28+D28</f>
        <v>0</v>
      </c>
      <c r="C28" s="742">
        <v>0</v>
      </c>
      <c r="D28" s="743">
        <v>0</v>
      </c>
      <c r="E28" s="396">
        <f t="shared" ref="E28:E35" si="3">F28+G28</f>
        <v>0</v>
      </c>
      <c r="F28" s="744">
        <v>0</v>
      </c>
      <c r="G28" s="745">
        <v>0</v>
      </c>
    </row>
    <row r="29" spans="1:7" ht="28.5" customHeight="1">
      <c r="A29" s="746" t="s">
        <v>132</v>
      </c>
      <c r="B29" s="396">
        <f t="shared" si="2"/>
        <v>0</v>
      </c>
      <c r="C29" s="396">
        <f>C22+C28</f>
        <v>0</v>
      </c>
      <c r="D29" s="396">
        <f>D22+D27+D28</f>
        <v>0</v>
      </c>
      <c r="E29" s="396">
        <f t="shared" si="3"/>
        <v>0</v>
      </c>
      <c r="F29" s="396">
        <f>F22+F28</f>
        <v>0</v>
      </c>
      <c r="G29" s="396">
        <f>G22+G27+G28</f>
        <v>0</v>
      </c>
    </row>
    <row r="30" spans="1:7" ht="28.5" customHeight="1">
      <c r="A30" s="747" t="s">
        <v>134</v>
      </c>
      <c r="B30" s="396">
        <f t="shared" si="2"/>
        <v>0</v>
      </c>
      <c r="C30" s="748">
        <v>0</v>
      </c>
      <c r="D30" s="749">
        <v>0</v>
      </c>
      <c r="E30" s="396">
        <f t="shared" si="3"/>
        <v>0</v>
      </c>
      <c r="F30" s="750">
        <v>0</v>
      </c>
      <c r="G30" s="751">
        <v>0</v>
      </c>
    </row>
    <row r="31" spans="1:7" ht="28.5" customHeight="1">
      <c r="A31" s="752" t="s">
        <v>136</v>
      </c>
      <c r="B31" s="396">
        <f t="shared" si="2"/>
        <v>0</v>
      </c>
      <c r="C31" s="753">
        <v>0</v>
      </c>
      <c r="D31" s="754">
        <v>0</v>
      </c>
      <c r="E31" s="396">
        <f t="shared" si="3"/>
        <v>0</v>
      </c>
      <c r="F31" s="755">
        <v>0</v>
      </c>
      <c r="G31" s="756">
        <v>0</v>
      </c>
    </row>
    <row r="32" spans="1:7" ht="28.5" customHeight="1">
      <c r="A32" s="757" t="s">
        <v>138</v>
      </c>
      <c r="B32" s="396">
        <f t="shared" si="2"/>
        <v>0</v>
      </c>
      <c r="C32" s="396">
        <f>C29+C30+C31</f>
        <v>0</v>
      </c>
      <c r="D32" s="396">
        <f>D29+D30+D31</f>
        <v>0</v>
      </c>
      <c r="E32" s="396">
        <f t="shared" si="3"/>
        <v>0</v>
      </c>
      <c r="F32" s="396">
        <f>F29+F30+F31</f>
        <v>0</v>
      </c>
      <c r="G32" s="396">
        <f>G29+G30+G31</f>
        <v>0</v>
      </c>
    </row>
    <row r="33" spans="1:7" ht="28.5" customHeight="1">
      <c r="A33" s="758" t="s">
        <v>139</v>
      </c>
      <c r="B33" s="396">
        <f t="shared" si="2"/>
        <v>0</v>
      </c>
      <c r="C33" s="396">
        <f>C17-C32</f>
        <v>0</v>
      </c>
      <c r="D33" s="396">
        <f>D17-D32</f>
        <v>0</v>
      </c>
      <c r="E33" s="396">
        <f t="shared" si="3"/>
        <v>0</v>
      </c>
      <c r="F33" s="396">
        <f>F17-F32</f>
        <v>0</v>
      </c>
      <c r="G33" s="396">
        <f>G17-G32</f>
        <v>0</v>
      </c>
    </row>
    <row r="34" spans="1:7" ht="28.5" customHeight="1">
      <c r="A34" s="759" t="s">
        <v>141</v>
      </c>
      <c r="B34" s="396">
        <f t="shared" si="2"/>
        <v>0</v>
      </c>
      <c r="C34" s="396">
        <f>C18+C33</f>
        <v>0</v>
      </c>
      <c r="D34" s="396">
        <f>D18+D33</f>
        <v>0</v>
      </c>
      <c r="E34" s="396">
        <f t="shared" si="3"/>
        <v>0</v>
      </c>
      <c r="F34" s="396">
        <f>F18+F33</f>
        <v>0</v>
      </c>
      <c r="G34" s="396">
        <f>G18+G33</f>
        <v>0</v>
      </c>
    </row>
    <row r="35" spans="1:7" ht="28.5" customHeight="1">
      <c r="A35" s="760" t="s">
        <v>105</v>
      </c>
      <c r="B35" s="396">
        <f t="shared" si="2"/>
        <v>0</v>
      </c>
      <c r="C35" s="396">
        <f>C32+C34</f>
        <v>0</v>
      </c>
      <c r="D35" s="396">
        <f>D32+D34</f>
        <v>0</v>
      </c>
      <c r="E35" s="396">
        <f t="shared" si="3"/>
        <v>0</v>
      </c>
      <c r="F35" s="396">
        <f>F32+F34</f>
        <v>0</v>
      </c>
      <c r="G35" s="396">
        <f>G32+G34</f>
        <v>0</v>
      </c>
    </row>
    <row r="36" spans="1:7" ht="28.5" customHeight="1">
      <c r="A36" s="761"/>
      <c r="B36" s="762"/>
      <c r="C36" s="763"/>
      <c r="D36" s="764"/>
      <c r="E36" s="765"/>
      <c r="F36" s="766"/>
      <c r="G36" s="767" t="s">
        <v>155</v>
      </c>
    </row>
  </sheetData>
  <mergeCells count="7">
    <mergeCell ref="A1:G1"/>
    <mergeCell ref="A4:A5"/>
    <mergeCell ref="B4:D4"/>
    <mergeCell ref="E4:G4"/>
    <mergeCell ref="A20:A21"/>
    <mergeCell ref="B20:D20"/>
    <mergeCell ref="E20:G20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54" orientation="landscape" errors="blank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showGridLines="0" zoomScaleNormal="100" zoomScalePageLayoutView="60" workbookViewId="0">
      <pane activePane="bottomRight" state="frozen"/>
    </sheetView>
  </sheetViews>
  <sheetFormatPr defaultColWidth="8" defaultRowHeight="14.25"/>
  <cols>
    <col min="1" max="1" width="35.875" style="1"/>
    <col min="2" max="3" width="23.875" style="1"/>
    <col min="4" max="4" width="35.875" style="1"/>
    <col min="5" max="6" width="23.875" style="1"/>
  </cols>
  <sheetData>
    <row r="1" spans="1:6" ht="48" customHeight="1">
      <c r="A1" s="1508" t="s">
        <v>156</v>
      </c>
      <c r="B1" s="1509"/>
      <c r="C1" s="1509"/>
      <c r="D1" s="1522"/>
      <c r="E1" s="1509"/>
      <c r="F1" s="1509"/>
    </row>
    <row r="2" spans="1:6" ht="21" customHeight="1">
      <c r="A2" s="768"/>
      <c r="B2" s="769"/>
      <c r="C2" s="770"/>
      <c r="D2" s="771"/>
      <c r="E2" s="772"/>
      <c r="F2" s="773" t="s">
        <v>33</v>
      </c>
    </row>
    <row r="3" spans="1:6" ht="21" customHeight="1">
      <c r="A3" s="774" t="s">
        <v>45</v>
      </c>
      <c r="B3" s="775"/>
      <c r="C3" s="776"/>
      <c r="D3" s="777"/>
      <c r="E3" s="778"/>
      <c r="F3" s="779" t="s">
        <v>46</v>
      </c>
    </row>
    <row r="4" spans="1:6" ht="28.5" customHeight="1">
      <c r="A4" s="1523" t="s">
        <v>47</v>
      </c>
      <c r="B4" s="1523" t="s">
        <v>73</v>
      </c>
      <c r="C4" s="1523" t="s">
        <v>74</v>
      </c>
      <c r="D4" s="780" t="s">
        <v>47</v>
      </c>
      <c r="E4" s="781" t="s">
        <v>73</v>
      </c>
      <c r="F4" s="782" t="s">
        <v>74</v>
      </c>
    </row>
    <row r="5" spans="1:6" ht="28.5" customHeight="1">
      <c r="A5" s="783" t="s">
        <v>147</v>
      </c>
      <c r="B5" s="784">
        <v>0</v>
      </c>
      <c r="C5" s="785">
        <v>0</v>
      </c>
      <c r="D5" s="786" t="s">
        <v>150</v>
      </c>
      <c r="E5" s="327">
        <f>E6+E7</f>
        <v>0</v>
      </c>
      <c r="F5" s="327">
        <f>F6+F7</f>
        <v>0</v>
      </c>
    </row>
    <row r="6" spans="1:6" ht="28.5" customHeight="1">
      <c r="A6" s="787" t="s">
        <v>157</v>
      </c>
      <c r="B6" s="788">
        <v>0</v>
      </c>
      <c r="C6" s="789">
        <v>0</v>
      </c>
      <c r="D6" s="790" t="s">
        <v>158</v>
      </c>
      <c r="E6" s="791">
        <v>0</v>
      </c>
      <c r="F6" s="792">
        <v>0</v>
      </c>
    </row>
    <row r="7" spans="1:6" ht="28.5" customHeight="1">
      <c r="A7" s="793" t="s">
        <v>159</v>
      </c>
      <c r="B7" s="794">
        <v>0</v>
      </c>
      <c r="C7" s="795">
        <v>0</v>
      </c>
      <c r="D7" s="796" t="s">
        <v>160</v>
      </c>
      <c r="E7" s="797">
        <v>0</v>
      </c>
      <c r="F7" s="798">
        <v>0</v>
      </c>
    </row>
    <row r="8" spans="1:6" ht="28.5" customHeight="1">
      <c r="A8" s="799" t="s">
        <v>161</v>
      </c>
      <c r="B8" s="800">
        <v>0</v>
      </c>
      <c r="C8" s="801">
        <v>0</v>
      </c>
      <c r="D8" s="802" t="s">
        <v>162</v>
      </c>
      <c r="E8" s="803">
        <v>0</v>
      </c>
      <c r="F8" s="804">
        <v>0</v>
      </c>
    </row>
    <row r="9" spans="1:6" ht="28.5" customHeight="1">
      <c r="A9" s="805" t="s">
        <v>77</v>
      </c>
      <c r="B9" s="806">
        <v>0</v>
      </c>
      <c r="C9" s="807">
        <v>0</v>
      </c>
      <c r="D9" s="808" t="s">
        <v>128</v>
      </c>
      <c r="E9" s="809">
        <v>0</v>
      </c>
      <c r="F9" s="810">
        <v>0</v>
      </c>
    </row>
    <row r="10" spans="1:6" ht="28.5" customHeight="1">
      <c r="A10" s="811" t="s">
        <v>163</v>
      </c>
      <c r="B10" s="812">
        <v>0</v>
      </c>
      <c r="C10" s="813">
        <v>0</v>
      </c>
      <c r="D10" s="814" t="s">
        <v>88</v>
      </c>
      <c r="E10" s="815" t="s">
        <v>88</v>
      </c>
      <c r="F10" s="816" t="s">
        <v>88</v>
      </c>
    </row>
    <row r="11" spans="1:6" ht="28.5" customHeight="1">
      <c r="A11" s="817" t="s">
        <v>81</v>
      </c>
      <c r="B11" s="818">
        <v>0</v>
      </c>
      <c r="C11" s="819">
        <v>0</v>
      </c>
      <c r="D11" s="820" t="s">
        <v>88</v>
      </c>
      <c r="E11" s="821" t="s">
        <v>88</v>
      </c>
      <c r="F11" s="822" t="s">
        <v>88</v>
      </c>
    </row>
    <row r="12" spans="1:6" ht="28.5" customHeight="1">
      <c r="A12" s="823" t="s">
        <v>164</v>
      </c>
      <c r="B12" s="824">
        <v>0</v>
      </c>
      <c r="C12" s="825">
        <v>0</v>
      </c>
      <c r="D12" s="826" t="s">
        <v>88</v>
      </c>
      <c r="E12" s="827" t="s">
        <v>88</v>
      </c>
      <c r="F12" s="828" t="s">
        <v>88</v>
      </c>
    </row>
    <row r="13" spans="1:6" ht="28.5" customHeight="1">
      <c r="A13" s="829" t="s">
        <v>165</v>
      </c>
      <c r="B13" s="327">
        <f>B5+B9+B11+B12</f>
        <v>0</v>
      </c>
      <c r="C13" s="327">
        <f>C5+C9+C11+C12</f>
        <v>0</v>
      </c>
      <c r="D13" s="830" t="s">
        <v>132</v>
      </c>
      <c r="E13" s="327">
        <f>E5+E8+E9</f>
        <v>0</v>
      </c>
      <c r="F13" s="327">
        <f>F5+F8+F9</f>
        <v>0</v>
      </c>
    </row>
    <row r="14" spans="1:6" ht="28.5" customHeight="1">
      <c r="A14" s="831" t="s">
        <v>166</v>
      </c>
      <c r="B14" s="832">
        <v>0</v>
      </c>
      <c r="C14" s="833">
        <v>0</v>
      </c>
      <c r="D14" s="834" t="s">
        <v>134</v>
      </c>
      <c r="E14" s="835">
        <v>0</v>
      </c>
      <c r="F14" s="836">
        <v>0</v>
      </c>
    </row>
    <row r="15" spans="1:6" ht="28.5" customHeight="1">
      <c r="A15" s="837" t="s">
        <v>167</v>
      </c>
      <c r="B15" s="838">
        <v>0</v>
      </c>
      <c r="C15" s="839">
        <v>0</v>
      </c>
      <c r="D15" s="840" t="s">
        <v>136</v>
      </c>
      <c r="E15" s="841">
        <v>0</v>
      </c>
      <c r="F15" s="842">
        <v>0</v>
      </c>
    </row>
    <row r="16" spans="1:6" ht="28.5" customHeight="1">
      <c r="A16" s="843" t="s">
        <v>168</v>
      </c>
      <c r="B16" s="327">
        <f>B13+B14+B15</f>
        <v>0</v>
      </c>
      <c r="C16" s="327">
        <f>C13+C14+C15</f>
        <v>0</v>
      </c>
      <c r="D16" s="844" t="s">
        <v>138</v>
      </c>
      <c r="E16" s="327">
        <f>E13+E14+E15</f>
        <v>0</v>
      </c>
      <c r="F16" s="327">
        <f>F13+F14+F15</f>
        <v>0</v>
      </c>
    </row>
    <row r="17" spans="1:6" ht="28.5" customHeight="1">
      <c r="A17" s="845" t="s">
        <v>88</v>
      </c>
      <c r="B17" s="846" t="s">
        <v>88</v>
      </c>
      <c r="C17" s="847" t="s">
        <v>88</v>
      </c>
      <c r="D17" s="848" t="s">
        <v>139</v>
      </c>
      <c r="E17" s="422">
        <f>B16-E16</f>
        <v>0</v>
      </c>
      <c r="F17" s="422">
        <f>C16-F16</f>
        <v>0</v>
      </c>
    </row>
    <row r="18" spans="1:6" ht="28.5" customHeight="1">
      <c r="A18" s="849" t="s">
        <v>169</v>
      </c>
      <c r="B18" s="850">
        <v>0</v>
      </c>
      <c r="C18" s="327">
        <f>E18</f>
        <v>0</v>
      </c>
      <c r="D18" s="851" t="s">
        <v>141</v>
      </c>
      <c r="E18" s="328">
        <f>B18+E17</f>
        <v>0</v>
      </c>
      <c r="F18" s="328">
        <f>C18+F17</f>
        <v>0</v>
      </c>
    </row>
    <row r="19" spans="1:6" ht="28.5" customHeight="1">
      <c r="A19" s="852" t="s">
        <v>105</v>
      </c>
      <c r="B19" s="422">
        <f>B16+B18</f>
        <v>0</v>
      </c>
      <c r="C19" s="422">
        <f>C16+C18</f>
        <v>0</v>
      </c>
      <c r="D19" s="853" t="s">
        <v>105</v>
      </c>
      <c r="E19" s="422">
        <f>E16+E18</f>
        <v>0</v>
      </c>
      <c r="F19" s="422">
        <f>F16+F18</f>
        <v>0</v>
      </c>
    </row>
    <row r="20" spans="1:6" ht="28.5" customHeight="1">
      <c r="A20" s="854"/>
      <c r="B20" s="855"/>
      <c r="C20" s="856"/>
      <c r="D20" s="857"/>
      <c r="E20" s="858"/>
      <c r="F20" s="859" t="s">
        <v>170</v>
      </c>
    </row>
  </sheetData>
  <mergeCells count="4">
    <mergeCell ref="A1:F1"/>
    <mergeCell ref="A4"/>
    <mergeCell ref="B4"/>
    <mergeCell ref="C4"/>
  </mergeCells>
  <phoneticPr fontId="21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orientation="landscape" errors="blank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7"/>
  <sheetViews>
    <sheetView showGridLines="0" showZeros="0" zoomScaleNormal="100" zoomScalePageLayoutView="60" workbookViewId="0">
      <pane activePane="bottomRight" state="frozen"/>
    </sheetView>
  </sheetViews>
  <sheetFormatPr defaultColWidth="8" defaultRowHeight="14.25"/>
  <cols>
    <col min="1" max="1" width="29.25" style="1"/>
    <col min="2" max="3" width="23.875" style="1"/>
    <col min="4" max="4" width="29.25" style="1"/>
    <col min="5" max="6" width="23.875" style="1"/>
  </cols>
  <sheetData>
    <row r="1" spans="1:6" ht="48" customHeight="1">
      <c r="A1" s="1508" t="s">
        <v>171</v>
      </c>
      <c r="B1" s="1509"/>
      <c r="C1" s="1509"/>
      <c r="D1" s="1509"/>
      <c r="E1" s="1509"/>
      <c r="F1" s="1509"/>
    </row>
    <row r="2" spans="1:6" ht="21" customHeight="1">
      <c r="A2" s="860"/>
      <c r="B2" s="861"/>
      <c r="C2" s="862"/>
      <c r="D2" s="863"/>
      <c r="E2" s="1511" t="s">
        <v>35</v>
      </c>
      <c r="F2" s="1512"/>
    </row>
    <row r="3" spans="1:6" ht="21" customHeight="1">
      <c r="A3" s="864" t="s">
        <v>45</v>
      </c>
      <c r="B3" s="865"/>
      <c r="C3" s="866"/>
      <c r="D3" s="867"/>
      <c r="E3" s="868"/>
      <c r="F3" s="869" t="s">
        <v>46</v>
      </c>
    </row>
    <row r="4" spans="1:6" ht="39.75" customHeight="1">
      <c r="A4" s="870" t="s">
        <v>47</v>
      </c>
      <c r="B4" s="871" t="s">
        <v>73</v>
      </c>
      <c r="C4" s="872" t="s">
        <v>74</v>
      </c>
      <c r="D4" s="873" t="s">
        <v>47</v>
      </c>
      <c r="E4" s="874" t="s">
        <v>73</v>
      </c>
      <c r="F4" s="875" t="s">
        <v>74</v>
      </c>
    </row>
    <row r="5" spans="1:6" ht="28.5" customHeight="1">
      <c r="A5" s="876" t="s">
        <v>172</v>
      </c>
      <c r="B5" s="877">
        <v>0</v>
      </c>
      <c r="C5" s="878">
        <v>0</v>
      </c>
      <c r="D5" s="879" t="s">
        <v>173</v>
      </c>
      <c r="E5" s="880">
        <v>0</v>
      </c>
      <c r="F5" s="881">
        <v>0</v>
      </c>
    </row>
    <row r="6" spans="1:6" ht="28.5" customHeight="1">
      <c r="A6" s="882" t="s">
        <v>77</v>
      </c>
      <c r="B6" s="883">
        <v>0</v>
      </c>
      <c r="C6" s="884">
        <v>0</v>
      </c>
      <c r="D6" s="885" t="s">
        <v>174</v>
      </c>
      <c r="E6" s="886">
        <v>0</v>
      </c>
      <c r="F6" s="887">
        <v>0</v>
      </c>
    </row>
    <row r="7" spans="1:6" ht="28.5" customHeight="1">
      <c r="A7" s="888" t="s">
        <v>81</v>
      </c>
      <c r="B7" s="889">
        <v>0</v>
      </c>
      <c r="C7" s="890">
        <v>0</v>
      </c>
      <c r="D7" s="891" t="s">
        <v>175</v>
      </c>
      <c r="E7" s="892">
        <v>0</v>
      </c>
      <c r="F7" s="893">
        <v>0</v>
      </c>
    </row>
    <row r="8" spans="1:6" ht="28.5" customHeight="1">
      <c r="A8" s="894" t="s">
        <v>164</v>
      </c>
      <c r="B8" s="895">
        <v>0</v>
      </c>
      <c r="C8" s="896">
        <v>0</v>
      </c>
      <c r="D8" s="897" t="s">
        <v>176</v>
      </c>
      <c r="E8" s="898">
        <v>0</v>
      </c>
      <c r="F8" s="899">
        <v>0</v>
      </c>
    </row>
    <row r="9" spans="1:6" ht="28.5" customHeight="1">
      <c r="A9" s="900" t="s">
        <v>89</v>
      </c>
      <c r="B9" s="901">
        <v>0</v>
      </c>
      <c r="C9" s="902">
        <v>0</v>
      </c>
      <c r="D9" s="903" t="s">
        <v>177</v>
      </c>
      <c r="E9" s="904">
        <v>0</v>
      </c>
      <c r="F9" s="905">
        <v>0</v>
      </c>
    </row>
    <row r="10" spans="1:6" ht="28.5" customHeight="1">
      <c r="A10" s="906" t="s">
        <v>165</v>
      </c>
      <c r="B10" s="328">
        <f>B5+B6+B7+B8</f>
        <v>0</v>
      </c>
      <c r="C10" s="328">
        <f>C5+C6+C7+C8</f>
        <v>0</v>
      </c>
      <c r="D10" s="907" t="s">
        <v>178</v>
      </c>
      <c r="E10" s="328">
        <f>E5+E7+E8+E9</f>
        <v>0</v>
      </c>
      <c r="F10" s="328">
        <f>F5+F7+F8+F9</f>
        <v>0</v>
      </c>
    </row>
    <row r="11" spans="1:6" ht="28.5" customHeight="1">
      <c r="A11" s="908" t="s">
        <v>166</v>
      </c>
      <c r="B11" s="909">
        <v>0</v>
      </c>
      <c r="C11" s="910">
        <v>0</v>
      </c>
      <c r="D11" s="911" t="s">
        <v>179</v>
      </c>
      <c r="E11" s="912">
        <v>0</v>
      </c>
      <c r="F11" s="913">
        <v>0</v>
      </c>
    </row>
    <row r="12" spans="1:6" ht="28.5" customHeight="1">
      <c r="A12" s="914" t="s">
        <v>167</v>
      </c>
      <c r="B12" s="915">
        <v>0</v>
      </c>
      <c r="C12" s="916">
        <v>0</v>
      </c>
      <c r="D12" s="917" t="s">
        <v>180</v>
      </c>
      <c r="E12" s="918">
        <v>0</v>
      </c>
      <c r="F12" s="919">
        <v>0</v>
      </c>
    </row>
    <row r="13" spans="1:6" ht="28.5" customHeight="1">
      <c r="A13" s="920" t="s">
        <v>168</v>
      </c>
      <c r="B13" s="327">
        <f>B10+B11+B12</f>
        <v>0</v>
      </c>
      <c r="C13" s="327">
        <f>C10+C11+C12</f>
        <v>0</v>
      </c>
      <c r="D13" s="921" t="s">
        <v>181</v>
      </c>
      <c r="E13" s="327">
        <f>E10+E11+E12</f>
        <v>0</v>
      </c>
      <c r="F13" s="327">
        <f>F10+F11+F12</f>
        <v>0</v>
      </c>
    </row>
    <row r="14" spans="1:6" ht="28.5" customHeight="1">
      <c r="A14" s="922" t="s">
        <v>88</v>
      </c>
      <c r="B14" s="923" t="s">
        <v>88</v>
      </c>
      <c r="C14" s="924" t="s">
        <v>88</v>
      </c>
      <c r="D14" s="925" t="s">
        <v>182</v>
      </c>
      <c r="E14" s="926">
        <f>B13-E13</f>
        <v>0</v>
      </c>
      <c r="F14" s="926">
        <f>C13-F13</f>
        <v>0</v>
      </c>
    </row>
    <row r="15" spans="1:6" ht="28.5" customHeight="1">
      <c r="A15" s="927" t="s">
        <v>169</v>
      </c>
      <c r="B15" s="928">
        <v>0</v>
      </c>
      <c r="C15" s="327">
        <f>E15</f>
        <v>0</v>
      </c>
      <c r="D15" s="929" t="s">
        <v>183</v>
      </c>
      <c r="E15" s="926">
        <f>B15+E14</f>
        <v>0</v>
      </c>
      <c r="F15" s="926">
        <f>C15+F14</f>
        <v>0</v>
      </c>
    </row>
    <row r="16" spans="1:6" ht="28.5" customHeight="1">
      <c r="A16" s="930" t="s">
        <v>105</v>
      </c>
      <c r="B16" s="327">
        <f>B13+B15</f>
        <v>0</v>
      </c>
      <c r="C16" s="327">
        <f>C13+C15</f>
        <v>0</v>
      </c>
      <c r="D16" s="931" t="s">
        <v>105</v>
      </c>
      <c r="E16" s="926">
        <f>E13+E15</f>
        <v>0</v>
      </c>
      <c r="F16" s="926">
        <f>F13+F15</f>
        <v>0</v>
      </c>
    </row>
    <row r="17" spans="1:6" ht="28.5" customHeight="1">
      <c r="A17" s="932"/>
      <c r="B17" s="933"/>
      <c r="C17" s="934"/>
      <c r="D17" s="935"/>
      <c r="E17" s="936"/>
      <c r="F17" s="937" t="s">
        <v>184</v>
      </c>
    </row>
  </sheetData>
  <mergeCells count="2">
    <mergeCell ref="A1:F1"/>
    <mergeCell ref="E2:F2"/>
  </mergeCells>
  <phoneticPr fontId="21" type="noConversion"/>
  <printOptions horizontalCentered="1"/>
  <pageMargins left="0.78740157480314998" right="0.78740157480314998" top="1.1811023622047201" bottom="1.1811023622047201" header="0.51180999999999999" footer="0.51180999999999999"/>
  <pageSetup paperSize="9" scale="85" orientation="landscape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社保基金预算封面</vt:lpstr>
      <vt:lpstr>预算目录</vt:lpstr>
      <vt:lpstr>预算总表</vt:lpstr>
      <vt:lpstr>企业职工基本养老收支预算表</vt:lpstr>
      <vt:lpstr>城乡居民基本养老收支预算表</vt:lpstr>
      <vt:lpstr>机关事业单位基本养老收支预算表</vt:lpstr>
      <vt:lpstr>职工基本医疗收支预算表</vt:lpstr>
      <vt:lpstr>城乡居民基本医疗收支预算表</vt:lpstr>
      <vt:lpstr>工伤保险基金收支预算表</vt:lpstr>
      <vt:lpstr>失业保险基金收支预算表</vt:lpstr>
      <vt:lpstr>基本养老基础资料表</vt:lpstr>
      <vt:lpstr>基本医疗基础资料表</vt:lpstr>
      <vt:lpstr>失业工伤基础资料表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2021-01-06T10:54:05Z</dcterms:created>
  <dcterms:modified xsi:type="dcterms:W3CDTF">2021-04-06T00:44:49Z</dcterms:modified>
</cp:coreProperties>
</file>