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952" activeTab="1"/>
  </bookViews>
  <sheets>
    <sheet name="附件3三年规划表封面" sheetId="12" r:id="rId1"/>
    <sheet name="附件3  01三年规划支出总表" sheetId="3" r:id="rId2"/>
    <sheet name="附件3  02项目支出表（2026年）" sheetId="29" r:id="rId3"/>
    <sheet name="附件3  03项目支出表（2027年） " sheetId="35" r:id="rId4"/>
    <sheet name="附件3  04项目支出表（2028年）  " sheetId="36"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 name="_xlnm._FilterDatabase" localSheetId="2" hidden="1">'附件3  02项目支出表（2026年）'!$A$8:$G$41</definedName>
    <definedName name="_xlnm._FilterDatabase" localSheetId="3" hidden="1">'附件3  03项目支出表（2027年） '!$A$8:$G$41</definedName>
    <definedName name="_xlnm._FilterDatabase" localSheetId="4" hidden="1">'附件3  04项目支出表（2028年）  '!$A$8:$G$41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<sst xmlns="http://schemas.openxmlformats.org/spreadsheetml/2006/main" count="640" uniqueCount="216">
  <si>
    <t>附件3</t>
  </si>
  <si>
    <t>庐山市市直部门2026-2028年中期财政规划表</t>
  </si>
  <si>
    <t>部门名称：</t>
  </si>
  <si>
    <t>庐山市牯岭镇人民政府</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</si>
  <si>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</si>
  <si>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</si>
  <si>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</si>
  <si>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</si>
  <si>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</si>
  <si>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</si>
  <si>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</si>
  <si>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</si>
  <si>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</si>
  <si>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</si>
  <si>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</si>
  <si>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</si>
  <si>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</si>
  <si>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</si>
  <si>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</si>
  <si>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</si>
  <si>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</si>
  <si>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</si>
  <si>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</si>
  <si>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</si>
  <si>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</si>
  <si>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2010107-人大代表履职能力提升</t>
  </si>
  <si>
    <t>2010301-行政运行</t>
  </si>
  <si>
    <t>2010302-一般行政管理事务</t>
  </si>
  <si>
    <t>2070102-一般行政管理事务</t>
  </si>
  <si>
    <t>2070199-其他文化和旅游支出</t>
  </si>
  <si>
    <t>2080505-机关事业单位基本养老保险缴费支出</t>
  </si>
  <si>
    <t>2080506-机关事业单位职业年金缴费支出</t>
  </si>
  <si>
    <t>2080701-就业创业服务补贴</t>
  </si>
  <si>
    <t>2080705-公益性岗位补贴</t>
  </si>
  <si>
    <t>2080899-其他优抚支出</t>
  </si>
  <si>
    <t>2089999-其他社会保障和就业支出</t>
  </si>
  <si>
    <t>2101101-行政单位医疗</t>
  </si>
  <si>
    <t>2101103-公务员医疗补助</t>
  </si>
  <si>
    <t>2110302-水体</t>
  </si>
  <si>
    <t>2120399-其他城乡社区公共设施支出</t>
  </si>
  <si>
    <t>2120501-城乡社区环境卫生</t>
  </si>
  <si>
    <t>2120804-农村基础设施建设支出</t>
  </si>
  <si>
    <t>2120899-其他国有土地使用权出让收入安排的支出</t>
  </si>
  <si>
    <t>2121399-其他城市基础设施配套费安排的支出</t>
  </si>
  <si>
    <t>2130126-农村社会事业</t>
  </si>
  <si>
    <t>2130234-林业草原防灾减灾</t>
  </si>
  <si>
    <t>2130799-其他农村综合改革支出</t>
  </si>
  <si>
    <t>2210201-住房公积金</t>
  </si>
  <si>
    <t>2240601-地质灾害防治</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</si>
  <si>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</si>
  <si>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</si>
  <si>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</si>
  <si>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</si>
  <si>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</si>
  <si>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</si>
  <si>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</si>
  <si>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</si>
  <si>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本级</t>
  </si>
  <si>
    <t>项目1</t>
  </si>
  <si>
    <t>代表工作</t>
  </si>
  <si>
    <t>代表工作_人大代表履职通讯费和交通补贴</t>
  </si>
  <si>
    <t>项目2</t>
  </si>
  <si>
    <t>代表工作_人大代表联络工作站奖补资金</t>
  </si>
  <si>
    <t>项目3</t>
  </si>
  <si>
    <t>综合统计调查工作经费</t>
  </si>
  <si>
    <t>综合统计调查工作经费_房屋普查经费</t>
  </si>
  <si>
    <t>项目4</t>
  </si>
  <si>
    <t>其他执法办案</t>
  </si>
  <si>
    <t>项目5</t>
  </si>
  <si>
    <t>宗教工作经费</t>
  </si>
  <si>
    <t>宗教工作经费_民族宗教维稳经费</t>
  </si>
  <si>
    <t>项目6</t>
  </si>
  <si>
    <t>机关综合保障项目</t>
  </si>
  <si>
    <t>项目7</t>
  </si>
  <si>
    <t>国有企业退休人员社会化管理补助</t>
  </si>
  <si>
    <t>项目8</t>
  </si>
  <si>
    <t>标准化管理和服务项目</t>
  </si>
  <si>
    <t>标准化管理和服务项目_庐山景区”双网合一“片区网格化管理经费</t>
  </si>
  <si>
    <t>项目9</t>
  </si>
  <si>
    <t>公共图书馆、美术馆、文化馆（站）免费开放补助</t>
  </si>
  <si>
    <t>项目10</t>
  </si>
  <si>
    <t>其他就业补助</t>
  </si>
  <si>
    <t>其他就业补助_就业创业服务补助资金</t>
  </si>
  <si>
    <t>项目11</t>
  </si>
  <si>
    <t>就业补助</t>
  </si>
  <si>
    <t>就业补助_公益性岗位就业补助资金第一批</t>
  </si>
  <si>
    <t>项目12</t>
  </si>
  <si>
    <t>其他政府负有支出责任的部分民生支出</t>
  </si>
  <si>
    <t>项目13</t>
  </si>
  <si>
    <t>水污染防治</t>
  </si>
  <si>
    <t>水污染防治_镇如琴湖水生态修复管理维护费</t>
  </si>
  <si>
    <t>项目14</t>
  </si>
  <si>
    <t>项目15</t>
  </si>
  <si>
    <t>住房保障</t>
  </si>
  <si>
    <t>住房保障_公房管理与维养缺口经费</t>
  </si>
  <si>
    <t>项目16</t>
  </si>
  <si>
    <t>生态环境监测与辐射管理</t>
  </si>
  <si>
    <t>生态环境监测与辐射管理_芦林湖饮用水水质监测运维费</t>
  </si>
  <si>
    <t>项目17</t>
  </si>
  <si>
    <t>项目18</t>
  </si>
  <si>
    <t>公路建设养护</t>
  </si>
  <si>
    <t>公路建设养护_庐山窑洼路白改黑道路提升改造工程项目</t>
  </si>
  <si>
    <t>项目19</t>
  </si>
  <si>
    <t>公路建设养护_庐山景区香山支一路居民区人行道提升工程项目</t>
  </si>
  <si>
    <t>项目20</t>
  </si>
  <si>
    <t>烈士纪念设施保护</t>
  </si>
  <si>
    <t>烈士纪念设施保护_公墓及烈士陵园维修维护经费</t>
  </si>
  <si>
    <t>项目21</t>
  </si>
  <si>
    <t>公路建设养护_景区东谷游步道及环境提升工程项目</t>
  </si>
  <si>
    <t>项目22</t>
  </si>
  <si>
    <t>公路建设养护_景区松树路生态小路提升工程项目</t>
  </si>
  <si>
    <t>项目23</t>
  </si>
  <si>
    <t>基本建设项目</t>
  </si>
  <si>
    <t>基本建设项目_牯岭镇专业森林消防队营房维修改造项目</t>
  </si>
  <si>
    <t>项目24</t>
  </si>
  <si>
    <t>村庄环境长效管护</t>
  </si>
  <si>
    <t>项目25</t>
  </si>
  <si>
    <t>农村厕所革命</t>
  </si>
  <si>
    <t>农村厕所革命_全市农村厕所革命县级财政补助资金</t>
  </si>
  <si>
    <t>项目26</t>
  </si>
  <si>
    <t>林业草原支撑保障体系</t>
  </si>
  <si>
    <t>林业草原支撑保障体系_松材线虫病防治经费</t>
  </si>
  <si>
    <t>项目27</t>
  </si>
  <si>
    <t>林业草原支撑保障体系_森林防火护林员补助资金</t>
  </si>
  <si>
    <t>项目28</t>
  </si>
  <si>
    <t>党员干部教育培训经费</t>
  </si>
  <si>
    <t>项目29</t>
  </si>
  <si>
    <t>项目30</t>
  </si>
  <si>
    <t>村级支出</t>
  </si>
  <si>
    <t>项目31</t>
  </si>
  <si>
    <t>自然灾害救灾</t>
  </si>
  <si>
    <t>自然灾害救灾_应急人员转移防灾减灾费用</t>
  </si>
  <si>
    <t>项目32</t>
  </si>
  <si>
    <t>应急体系保障支出</t>
  </si>
  <si>
    <t>应急体系保障支出_地质灾害隐患排查</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</si>
  <si>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</si>
  <si>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</si>
  <si>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</si>
  <si>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</si>
  <si>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</si>
  <si>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</si>
  <si>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</si>
  <si>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</si>
  <si>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</si>
  <si>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</si>
  <si>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</si>
  <si>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</si>
  <si>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</si>
  <si>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</si>
  <si>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</si>
  <si>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</si>
  <si>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</si>
  <si>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</si>
  <si>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</si>
  <si>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</si>
  <si>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</si>
  <si>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</si>
  <si>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</si>
  <si>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</si>
  <si>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</si>
  <si>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</si>
  <si>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</si>
  <si>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环卫一体化服务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</si>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</sst>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Red]\(0.00\)"/>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3" fillId="0" borderId="0"/>
    <xf numFmtId="176" fontId="0" fillId="0" borderId="0" applyFont="0" applyFill="0" applyBorder="0" applyAlignment="0" applyProtection="0">
      <alignment vertical="center"/>
    </xf>
  </cellStyleXfs>
  <cellXfs count="174">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8" fillId="0" borderId="0" xfId="52" applyFont="1">
      <alignment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8" fillId="2" borderId="2" xfId="52" applyFont="1" applyFill="1" applyBorder="1" applyAlignment="1">
      <alignment horizontal="center" vertical="center"/>
    </xf>
    <xf numFmtId="0" fontId="8" fillId="2" borderId="2" xfId="52" applyFont="1" applyFill="1" applyBorder="1">
      <alignment vertical="center"/>
    </xf>
    <xf numFmtId="0" fontId="8" fillId="2" borderId="4" xfId="52" applyFont="1" applyFill="1" applyBorder="1">
      <alignment vertical="center"/>
    </xf>
    <xf numFmtId="0" fontId="8" fillId="2" borderId="6" xfId="52" applyFont="1" applyFill="1" applyBorder="1">
      <alignment vertical="center"/>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177" fontId="4" fillId="0" borderId="2" xfId="0" applyNumberFormat="1" applyFont="1" applyBorder="1">
      <alignment vertical="center"/>
    </xf>
    <xf numFmtId="0" fontId="8"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177" fontId="4" fillId="0" borderId="2" xfId="0" applyNumberFormat="1" applyFont="1" applyBorder="1" applyAlignment="1">
      <alignment horizontal="left" vertical="center"/>
    </xf>
    <xf numFmtId="0" fontId="0" fillId="0" borderId="0" xfId="0" applyAlignment="1">
      <alignment vertical="center" wrapText="1"/>
    </xf>
    <xf numFmtId="177" fontId="0" fillId="0" borderId="0" xfId="0" applyNumberFormat="1">
      <alignment vertical="center"/>
    </xf>
    <xf numFmtId="0" fontId="2" fillId="0" borderId="0" xfId="52" applyAlignment="1">
      <alignment horizontal="left" vertical="center"/>
    </xf>
    <xf numFmtId="177" fontId="2" fillId="0" borderId="0" xfId="52" applyNumberFormat="1" applyAlignment="1">
      <alignment horizontal="left" vertical="center"/>
    </xf>
    <xf numFmtId="0" fontId="11" fillId="0" borderId="0" xfId="0" applyFont="1" applyAlignment="1">
      <alignment horizontal="center" vertical="center"/>
    </xf>
    <xf numFmtId="177" fontId="11" fillId="0" borderId="0" xfId="0" applyNumberFormat="1" applyFont="1" applyAlignment="1">
      <alignment horizontal="center" vertical="center"/>
    </xf>
    <xf numFmtId="0" fontId="1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7" fontId="4" fillId="0" borderId="2" xfId="0" applyNumberFormat="1" applyFont="1" applyBorder="1" applyAlignment="1">
      <alignment horizontal="center" vertical="center" wrapText="1"/>
    </xf>
    <xf numFmtId="0" fontId="0" fillId="0" borderId="2" xfId="0" applyBorder="1" applyAlignment="1">
      <alignment vertical="center" wrapText="1"/>
    </xf>
    <xf numFmtId="177" fontId="4" fillId="0" borderId="2" xfId="0" applyNumberFormat="1" applyFont="1" applyBorder="1" applyAlignment="1">
      <alignment vertical="center" wrapText="1"/>
    </xf>
    <xf numFmtId="178" fontId="4" fillId="0" borderId="2" xfId="0" applyNumberFormat="1" applyFont="1" applyBorder="1" applyAlignment="1">
      <alignment vertical="center"/>
    </xf>
    <xf numFmtId="178" fontId="4" fillId="0" borderId="2" xfId="0" applyNumberFormat="1" applyFont="1" applyBorder="1" applyAlignment="1">
      <alignment vertical="center" wrapText="1"/>
    </xf>
    <xf numFmtId="178" fontId="4" fillId="0" borderId="2" xfId="0" applyNumberFormat="1" applyFont="1" applyBorder="1">
      <alignment vertical="center"/>
    </xf>
    <xf numFmtId="177" fontId="0" fillId="0" borderId="2" xfId="0" applyNumberFormat="1" applyBorder="1">
      <alignment vertical="center"/>
    </xf>
    <xf numFmtId="0" fontId="12" fillId="0" borderId="0" xfId="50" applyNumberFormat="1" applyFont="1" applyFill="1" applyAlignment="1" applyProtection="1">
      <alignment horizontal="left"/>
    </xf>
    <xf numFmtId="0" fontId="13" fillId="0" borderId="0" xfId="50"/>
    <xf numFmtId="0" fontId="14" fillId="0" borderId="0" xfId="50" applyFont="1" applyAlignment="1">
      <alignment horizontal="centerContinuous" vertical="center"/>
    </xf>
    <xf numFmtId="0" fontId="15" fillId="0" borderId="0" xfId="50" applyFont="1" applyAlignment="1">
      <alignment horizontal="centerContinuous" vertical="center"/>
    </xf>
    <xf numFmtId="0" fontId="15" fillId="0" borderId="0" xfId="50" applyFont="1" applyFill="1" applyAlignment="1">
      <alignment horizontal="centerContinuous" vertical="center"/>
    </xf>
    <xf numFmtId="0" fontId="13" fillId="0" borderId="0" xfId="50" applyFill="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6" fillId="0" borderId="0" xfId="50" applyFont="1" applyFill="1"/>
    <xf numFmtId="177" fontId="16" fillId="0" borderId="0" xfId="50" applyNumberFormat="1" applyFont="1" applyFill="1" applyAlignment="1">
      <alignment horizontal="centerContinuous"/>
    </xf>
    <xf numFmtId="0" fontId="16" fillId="0" borderId="0" xfId="50" applyFont="1"/>
    <xf numFmtId="0" fontId="16" fillId="0" borderId="0" xfId="50" applyFont="1" applyAlignment="1">
      <alignment horizontal="left"/>
    </xf>
    <xf numFmtId="57" fontId="16" fillId="0" borderId="0" xfId="50" applyNumberFormat="1" applyFont="1" applyAlignment="1">
      <alignment horizontal="center"/>
    </xf>
    <xf numFmtId="0" fontId="16" fillId="0" borderId="0" xfId="50" applyFont="1" applyAlignment="1">
      <alignment horizontal="center"/>
    </xf>
    <xf numFmtId="0" fontId="16" fillId="0" borderId="0" xfId="50" applyFont="1" applyFill="1" applyAlignment="1">
      <alignment horizontal="centerContinuous"/>
    </xf>
    <xf numFmtId="0" fontId="17" fillId="0" borderId="0" xfId="50" applyFont="1" applyAlignment="1">
      <alignment horizontal="left" vertical="top"/>
    </xf>
    <xf numFmtId="0" fontId="17" fillId="0" borderId="0" xfId="50" applyFont="1"/>
    <xf numFmtId="0" fontId="18"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H17" sqref="H17"/>
    </sheetView>
  </sheetViews>
  <sheetFormatPr defaultColWidth="9" defaultRowHeight="14.25"/>
  <cols>
    <col min="1" max="1" width="7.625" customWidth="1"/>
    <col min="2" max="2" width="7" customWidth="1"/>
    <col min="3" max="3" width="5.875" customWidth="1"/>
    <col min="4" max="4" width="2.875" customWidth="1"/>
  </cols>
  <sheetData>
    <row r="1" spans="1:15">
      <c r="A1" s="155" t="s">
        <v>0</v>
      </c>
      <c r="B1" s="156"/>
      <c r="C1" s="156"/>
      <c r="D1" s="156"/>
      <c r="E1" s="156"/>
      <c r="F1" s="156"/>
      <c r="G1" s="156"/>
      <c r="H1" s="156"/>
      <c r="I1" s="156"/>
      <c r="J1" s="156"/>
      <c r="K1" s="156"/>
      <c r="L1" s="156"/>
      <c r="M1" s="156"/>
      <c r="N1" s="156"/>
      <c r="O1" s="156"/>
    </row>
    <row r="2" spans="1:15">
      <c r="A2" s="156"/>
      <c r="B2" s="156"/>
      <c r="C2" s="156"/>
      <c r="D2" s="156"/>
      <c r="E2" s="156"/>
      <c r="F2" s="156"/>
      <c r="G2" s="156"/>
      <c r="H2" s="156"/>
      <c r="I2" s="156"/>
      <c r="J2" s="156"/>
      <c r="K2" s="156"/>
      <c r="L2" s="156"/>
      <c r="M2" s="156"/>
      <c r="N2" s="156"/>
      <c r="O2" s="156"/>
    </row>
    <row r="3" ht="46.5" spans="1:15">
      <c r="A3" s="157" t="s">
        <v>1</v>
      </c>
      <c r="B3" s="158"/>
      <c r="C3" s="158"/>
      <c r="D3" s="158"/>
      <c r="E3" s="158"/>
      <c r="F3" s="158"/>
      <c r="G3" s="158"/>
      <c r="H3" s="158"/>
      <c r="I3" s="158"/>
      <c r="J3" s="158"/>
      <c r="K3" s="159"/>
      <c r="L3" s="159"/>
      <c r="M3" s="160"/>
      <c r="N3" s="161"/>
      <c r="O3" s="161"/>
    </row>
    <row r="4" spans="1:15">
      <c r="A4" s="156"/>
      <c r="B4" s="161"/>
      <c r="C4" s="161"/>
      <c r="D4" s="161"/>
      <c r="E4" s="161"/>
      <c r="F4" s="162"/>
      <c r="G4" s="162"/>
      <c r="H4" s="161"/>
      <c r="I4" s="161"/>
      <c r="J4" s="160"/>
      <c r="K4" s="160"/>
      <c r="L4" s="160"/>
      <c r="M4" s="160"/>
      <c r="N4" s="161"/>
      <c r="O4" s="161"/>
    </row>
    <row r="5" spans="1:15">
      <c r="A5" s="163"/>
      <c r="B5" s="163"/>
      <c r="C5" s="156"/>
      <c r="D5" s="156"/>
      <c r="E5" s="156"/>
      <c r="F5" s="163"/>
      <c r="G5" s="163"/>
      <c r="H5" s="156"/>
      <c r="I5" s="156"/>
      <c r="J5" s="163"/>
      <c r="K5" s="163"/>
      <c r="L5" s="163"/>
      <c r="M5" s="156"/>
      <c r="N5" s="156"/>
      <c r="O5" s="156"/>
    </row>
    <row r="6" ht="22.5" spans="1:15">
      <c r="A6" s="156"/>
      <c r="B6" s="163"/>
      <c r="C6" s="156"/>
      <c r="D6" s="156"/>
      <c r="E6" s="156"/>
      <c r="F6" s="164" t="s">
        <v>2</v>
      </c>
      <c r="G6" s="164"/>
      <c r="H6" s="165" t="s">
        <v>3</v>
      </c>
      <c r="I6" s="165"/>
      <c r="J6" s="165"/>
      <c r="K6" s="165"/>
      <c r="L6" s="165"/>
      <c r="M6" s="165"/>
      <c r="N6" s="156"/>
      <c r="O6" s="156"/>
    </row>
    <row r="7" ht="22.5" spans="1:15">
      <c r="A7" s="156"/>
      <c r="B7" s="163"/>
      <c r="C7" s="163"/>
      <c r="D7" s="156"/>
      <c r="E7" s="156"/>
      <c r="F7" s="166"/>
      <c r="G7" s="164"/>
      <c r="H7" s="166"/>
      <c r="I7" s="164"/>
      <c r="J7" s="164"/>
      <c r="K7" s="166"/>
      <c r="L7" s="166"/>
      <c r="M7" s="166"/>
      <c r="N7" s="156"/>
      <c r="O7" s="156"/>
    </row>
    <row r="8" ht="22.5" spans="1:15">
      <c r="A8" s="156"/>
      <c r="B8" s="156"/>
      <c r="C8" s="163"/>
      <c r="D8" s="156"/>
      <c r="E8" s="156"/>
      <c r="F8" s="166"/>
      <c r="G8" s="164"/>
      <c r="H8" s="166"/>
      <c r="I8" s="164"/>
      <c r="J8" s="164"/>
      <c r="K8" s="166"/>
      <c r="L8" s="166"/>
      <c r="M8" s="166"/>
      <c r="N8" s="156"/>
      <c r="O8" s="156"/>
    </row>
    <row r="9" ht="22.5" spans="1:15">
      <c r="A9" s="156"/>
      <c r="B9" s="156"/>
      <c r="C9" s="156"/>
      <c r="D9" s="163"/>
      <c r="E9" s="156"/>
      <c r="F9" s="167" t="s">
        <v>4</v>
      </c>
      <c r="G9" s="166"/>
      <c r="H9" s="168">
        <v>46023</v>
      </c>
      <c r="I9" s="169"/>
      <c r="J9" s="169"/>
      <c r="K9" s="169"/>
      <c r="L9" s="169"/>
      <c r="M9" s="169"/>
      <c r="N9" s="156"/>
      <c r="O9" s="156"/>
    </row>
    <row r="10" ht="22.5" spans="1:15">
      <c r="A10" s="156"/>
      <c r="B10" s="156"/>
      <c r="C10" s="156"/>
      <c r="D10" s="156"/>
      <c r="E10" s="156"/>
      <c r="F10" s="166"/>
      <c r="G10" s="166"/>
      <c r="H10" s="166"/>
      <c r="I10" s="166"/>
      <c r="J10" s="164"/>
      <c r="K10" s="164"/>
      <c r="L10" s="164"/>
      <c r="M10" s="164"/>
      <c r="N10" s="156"/>
      <c r="O10" s="156"/>
    </row>
    <row r="11" ht="22.5" spans="1:15">
      <c r="A11" s="156"/>
      <c r="B11" s="156"/>
      <c r="C11" s="156"/>
      <c r="D11" s="156"/>
      <c r="E11" s="156"/>
      <c r="F11" s="166"/>
      <c r="G11" s="166"/>
      <c r="H11" s="166"/>
      <c r="I11" s="164"/>
      <c r="J11" s="164"/>
      <c r="K11" s="164"/>
      <c r="L11" s="164"/>
      <c r="M11" s="166"/>
      <c r="N11" s="156"/>
      <c r="O11" s="156"/>
    </row>
    <row r="12" ht="22.5" spans="1:15">
      <c r="A12" s="156"/>
      <c r="B12" s="156"/>
      <c r="C12" s="156"/>
      <c r="D12" s="156"/>
      <c r="E12" s="156"/>
      <c r="F12" s="166" t="s">
        <v>5</v>
      </c>
      <c r="G12" s="166"/>
      <c r="H12" s="170" t="s">
        <v>3</v>
      </c>
      <c r="I12" s="170"/>
      <c r="J12" s="170"/>
      <c r="K12" s="170"/>
      <c r="L12" s="170"/>
      <c r="M12" s="170"/>
      <c r="N12" s="170"/>
      <c r="O12" s="156"/>
    </row>
    <row r="13" spans="1:15">
      <c r="A13" s="156"/>
      <c r="B13" s="156"/>
      <c r="C13" s="156"/>
      <c r="D13" s="156"/>
      <c r="E13" s="156"/>
      <c r="F13" s="156"/>
      <c r="G13" s="156"/>
      <c r="H13" s="156"/>
      <c r="I13" s="163"/>
      <c r="J13" s="163"/>
      <c r="K13" s="163"/>
      <c r="L13" s="156"/>
      <c r="M13" s="156"/>
      <c r="N13" s="156"/>
      <c r="O13" s="156"/>
    </row>
    <row r="14" spans="1:15">
      <c r="A14" s="156"/>
      <c r="B14" s="156"/>
      <c r="C14" s="156"/>
      <c r="D14" s="156"/>
      <c r="E14" s="156"/>
      <c r="F14" s="156"/>
      <c r="G14" s="156"/>
      <c r="H14" s="156"/>
      <c r="I14" s="163"/>
      <c r="J14" s="163"/>
      <c r="K14" s="163"/>
      <c r="L14" s="156"/>
      <c r="M14" s="156"/>
      <c r="N14" s="156"/>
      <c r="O14" s="156"/>
    </row>
    <row r="15" spans="1:15">
      <c r="A15" s="156"/>
      <c r="B15" s="156"/>
      <c r="C15" s="156"/>
      <c r="D15" s="156"/>
      <c r="E15" s="156"/>
      <c r="F15" s="156"/>
      <c r="G15" s="156"/>
      <c r="H15" s="156"/>
      <c r="I15" s="163"/>
      <c r="J15" s="163"/>
      <c r="K15" s="163"/>
      <c r="L15" s="156"/>
      <c r="M15" s="156"/>
      <c r="N15" s="156"/>
      <c r="O15" s="156"/>
    </row>
    <row r="16" spans="1:15">
      <c r="A16" s="156"/>
      <c r="B16" s="156"/>
      <c r="C16" s="156"/>
      <c r="D16" s="156"/>
      <c r="E16" s="156"/>
      <c r="F16" s="156"/>
      <c r="G16" s="156"/>
      <c r="H16" s="156"/>
      <c r="I16" s="163"/>
      <c r="J16" s="156"/>
      <c r="K16" s="163"/>
      <c r="L16" s="156"/>
      <c r="M16" s="156"/>
      <c r="N16" s="156"/>
      <c r="O16" s="156"/>
    </row>
    <row r="17" spans="1:15">
      <c r="A17" s="156"/>
      <c r="B17" s="156"/>
      <c r="C17" s="156"/>
      <c r="D17" s="156"/>
      <c r="E17" s="156"/>
      <c r="F17" s="156"/>
      <c r="G17" s="156"/>
      <c r="H17" s="156"/>
      <c r="I17" s="156"/>
      <c r="J17" s="156"/>
      <c r="K17" s="163"/>
      <c r="L17" s="156"/>
      <c r="M17" s="156"/>
      <c r="N17" s="156"/>
      <c r="O17" s="156"/>
    </row>
    <row r="18" ht="18.75" spans="1:15">
      <c r="A18" s="171" t="s">
        <v>6</v>
      </c>
      <c r="B18" s="171"/>
      <c r="C18" s="171"/>
      <c r="D18" s="171"/>
      <c r="E18" s="172"/>
      <c r="F18" s="171"/>
      <c r="G18" s="171" t="s">
        <v>7</v>
      </c>
      <c r="H18" s="171"/>
      <c r="I18" s="172"/>
      <c r="J18" s="171"/>
      <c r="K18" s="171"/>
      <c r="L18" s="171"/>
      <c r="M18" s="171" t="s">
        <v>8</v>
      </c>
      <c r="N18" s="171"/>
      <c r="O18" s="173"/>
    </row>
    <row r="19" spans="1:15">
      <c r="A19" s="156"/>
      <c r="B19" s="156"/>
      <c r="C19" s="156"/>
      <c r="D19" s="156"/>
      <c r="E19" s="156"/>
      <c r="F19" s="156"/>
      <c r="G19" s="156"/>
      <c r="H19" s="156"/>
      <c r="I19" s="156"/>
      <c r="J19" s="156"/>
      <c r="K19" s="156"/>
      <c r="L19" s="156"/>
      <c r="M19" s="156"/>
      <c r="N19" s="156"/>
      <c r="O19" s="156"/>
    </row>
    <row r="20" spans="1:15">
      <c r="A20" s="156"/>
      <c r="B20" s="156"/>
      <c r="C20" s="156"/>
      <c r="D20" s="156"/>
      <c r="E20" s="156"/>
      <c r="F20" s="156"/>
      <c r="G20" s="156"/>
      <c r="H20" s="156"/>
      <c r="I20" s="156"/>
      <c r="J20" s="156"/>
      <c r="K20" s="156"/>
      <c r="L20" s="156"/>
      <c r="M20" s="156"/>
      <c r="N20" s="156"/>
      <c r="O20" s="156"/>
    </row>
    <row r="21" ht="22.5" spans="1:15">
      <c r="A21" s="156"/>
      <c r="B21" s="156"/>
      <c r="C21" s="156"/>
      <c r="D21" s="156"/>
      <c r="E21" s="156"/>
      <c r="F21" s="156"/>
      <c r="G21" s="156"/>
      <c r="H21" s="156"/>
      <c r="I21" s="156"/>
      <c r="J21" s="166"/>
      <c r="K21" s="156"/>
      <c r="L21" s="156"/>
      <c r="M21" s="156"/>
      <c r="N21" s="156"/>
      <c r="O21" s="156"/>
    </row>
    <row r="22" spans="1:15">
      <c r="A22" s="156"/>
      <c r="B22" s="156"/>
      <c r="C22" s="156"/>
      <c r="D22" s="156"/>
      <c r="E22" s="156"/>
      <c r="F22" s="156"/>
      <c r="G22" s="156"/>
      <c r="H22" s="156"/>
      <c r="I22" s="156"/>
      <c r="J22" s="156"/>
      <c r="K22" s="156"/>
      <c r="L22" s="156"/>
      <c r="M22" s="156"/>
      <c r="N22" s="156"/>
      <c r="O22" s="156"/>
    </row>
    <row r="23" spans="1:15">
      <c r="A23" s="156"/>
      <c r="B23" s="156"/>
      <c r="C23" s="156"/>
      <c r="D23" s="156"/>
      <c r="E23" s="156"/>
      <c r="F23" s="156"/>
      <c r="G23" s="156"/>
      <c r="H23" s="156"/>
      <c r="I23" s="156"/>
      <c r="J23" s="156"/>
      <c r="K23" s="156"/>
      <c r="L23" s="156"/>
      <c r="M23" s="156"/>
      <c r="N23" s="156"/>
      <c r="O23" s="156"/>
    </row>
    <row r="24" spans="1:15">
      <c r="A24" s="156"/>
      <c r="B24" s="156"/>
      <c r="C24" s="156"/>
      <c r="D24" s="156"/>
      <c r="E24" s="156"/>
      <c r="F24" s="156"/>
      <c r="G24" s="156"/>
      <c r="H24" s="156"/>
      <c r="I24" s="156"/>
      <c r="J24" s="156"/>
      <c r="K24" s="156"/>
      <c r="L24" s="156"/>
      <c r="M24" s="156"/>
      <c r="N24" s="156"/>
      <c r="O24" s="156"/>
    </row>
    <row r="25" spans="1:15">
      <c r="A25" s="156"/>
      <c r="B25" s="156"/>
      <c r="C25" s="156"/>
      <c r="D25" s="156"/>
      <c r="E25" s="156"/>
      <c r="F25" s="156"/>
      <c r="G25" s="156"/>
      <c r="H25" s="156"/>
      <c r="I25" s="156"/>
      <c r="J25" s="156"/>
      <c r="K25" s="156"/>
      <c r="L25" s="156"/>
      <c r="M25" s="156"/>
      <c r="N25" s="156"/>
      <c r="O25" s="156"/>
    </row>
    <row r="26" spans="1:15">
      <c r="A26" s="156"/>
      <c r="B26" s="156"/>
      <c r="C26" s="156"/>
      <c r="D26" s="156"/>
      <c r="E26" s="156"/>
      <c r="F26" s="156"/>
      <c r="G26" s="156"/>
      <c r="H26" s="156"/>
      <c r="I26" s="156"/>
      <c r="J26" s="156"/>
      <c r="K26" s="156"/>
      <c r="L26" s="156"/>
      <c r="M26" s="156"/>
      <c r="N26" s="156"/>
      <c r="O26" s="156"/>
    </row>
  </sheetData>
  <mergeCells count="3">
    <mergeCell ref="H6:M6"/>
    <mergeCell ref="H9:M9"/>
    <mergeCell ref="H12:N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8" sqref="P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209</v>
      </c>
    </row>
    <row r="2" s="1" customFormat="1" ht="43.5" customHeight="1" spans="1:15">
      <c r="A2" s="5" t="s">
        <v>210</v>
      </c>
      <c r="B2" s="5"/>
      <c r="C2" s="5"/>
      <c r="D2" s="5"/>
      <c r="E2" s="5"/>
      <c r="F2" s="5"/>
      <c r="G2" s="5"/>
      <c r="H2" s="5"/>
      <c r="I2" s="5"/>
      <c r="J2" s="5"/>
      <c r="K2" s="5"/>
      <c r="L2" s="5"/>
      <c r="M2" s="5"/>
      <c r="N2" s="5"/>
    </row>
    <row r="3" ht="29.25" customHeight="1" spans="1:15">
      <c r="A3" s="6" t="s">
        <v>186</v>
      </c>
      <c r="B3" s="6"/>
      <c r="C3" s="6"/>
      <c r="D3" s="6"/>
      <c r="E3" s="7"/>
      <c r="F3" s="8"/>
      <c r="G3" s="8"/>
      <c r="H3" s="8"/>
      <c r="I3" s="8"/>
      <c r="J3" s="8"/>
      <c r="K3" s="9" t="s">
        <v>187</v>
      </c>
      <c r="L3" s="9"/>
      <c r="M3" s="9"/>
      <c r="N3" s="9"/>
    </row>
    <row r="4" ht="24.75" customHeight="1" spans="1:15">
      <c r="A4" s="10" t="s">
        <v>143</v>
      </c>
      <c r="B4" s="10" t="s">
        <v>207</v>
      </c>
      <c r="C4" s="10" t="s">
        <v>147</v>
      </c>
      <c r="D4" s="11" t="s">
        <v>211</v>
      </c>
      <c r="E4" s="12" t="s">
        <v>192</v>
      </c>
      <c r="F4" s="12" t="s">
        <v>212</v>
      </c>
      <c r="G4" s="12" t="s">
        <v>213</v>
      </c>
      <c r="H4" s="10" t="s">
        <v>195</v>
      </c>
      <c r="I4" s="10"/>
      <c r="J4" s="10"/>
      <c r="K4" s="10"/>
      <c r="L4" s="10"/>
      <c r="M4" s="10"/>
      <c r="N4" s="13" t="s">
        <v>214</v>
      </c>
    </row>
    <row r="5" ht="24.75" customHeight="1" spans="1:15">
      <c r="A5" s="10"/>
      <c r="B5" s="10"/>
      <c r="C5" s="10"/>
      <c r="D5" s="11"/>
      <c r="E5" s="12"/>
      <c r="F5" s="12"/>
      <c r="G5" s="12"/>
      <c r="H5" s="14" t="s">
        <v>197</v>
      </c>
      <c r="I5" s="15" t="s">
        <v>198</v>
      </c>
      <c r="J5" s="16"/>
      <c r="K5" s="17"/>
      <c r="L5" s="14" t="s">
        <v>199</v>
      </c>
      <c r="M5" s="14" t="s">
        <v>215</v>
      </c>
      <c r="N5" s="18"/>
    </row>
    <row r="6" ht="46.5" customHeight="1" spans="1:15">
      <c r="A6" s="10"/>
      <c r="B6" s="10"/>
      <c r="C6" s="10"/>
      <c r="D6" s="11"/>
      <c r="E6" s="12"/>
      <c r="F6" s="12"/>
      <c r="G6" s="12"/>
      <c r="H6" s="19"/>
      <c r="I6" s="10" t="s">
        <v>201</v>
      </c>
      <c r="J6" s="11" t="s">
        <v>202</v>
      </c>
      <c r="K6" s="11" t="s">
        <v>203</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topLeftCell="D1" workbookViewId="0">
      <selection activeCell="O8" sqref="O8"/>
    </sheetView>
  </sheetViews>
  <sheetFormatPr defaultColWidth="9" defaultRowHeight="14.25"/>
  <cols>
    <col min="1" max="1" width="11.25" customWidth="1"/>
    <col min="2" max="2" width="37.5" customWidth="1"/>
    <col min="3" max="3" width="9.625" style="137" customWidth="1"/>
    <col min="4" max="4" width="7.5" style="137" customWidth="1"/>
    <col min="5" max="5" width="8.875" style="137" customWidth="1"/>
    <col min="6" max="6" width="7" customWidth="1"/>
    <col min="7" max="7" width="8.25" customWidth="1"/>
    <col min="8" max="8" width="9.25" style="137" customWidth="1"/>
    <col min="9" max="9" width="7" customWidth="1"/>
    <col min="10" max="10" width="9" style="137" customWidth="1"/>
    <col min="11" max="11" width="8.25" customWidth="1"/>
    <col min="12" max="12" width="8" customWidth="1"/>
    <col min="13" max="13" width="6.25" customWidth="1"/>
    <col min="14" max="14" width="7.375" customWidth="1"/>
    <col min="15" max="15" width="8.25" customWidth="1"/>
    <col min="16" max="16" width="7" customWidth="1"/>
    <col min="17" max="17" width="8.625" customWidth="1"/>
    <col min="18" max="19" width="7.75" customWidth="1"/>
    <col min="20" max="20" width="6.25" customWidth="1"/>
    <col min="21" max="21" width="8" customWidth="1"/>
    <col min="22" max="22" width="7.75" customWidth="1"/>
    <col min="23" max="23" width="6.5" customWidth="1"/>
  </cols>
  <sheetData>
    <row r="1" spans="1:24">
      <c r="A1" s="138"/>
      <c r="B1" s="138"/>
      <c r="C1" s="139"/>
      <c r="D1" s="139"/>
      <c r="E1" s="139"/>
      <c r="F1" s="138"/>
      <c r="G1" s="138"/>
      <c r="W1" s="121" t="s">
        <v>9</v>
      </c>
    </row>
    <row r="2" ht="31.5" spans="1:24">
      <c r="A2" s="140" t="s">
        <v>10</v>
      </c>
      <c r="B2" s="140"/>
      <c r="C2" s="141"/>
      <c r="D2" s="141"/>
      <c r="E2" s="141"/>
      <c r="F2" s="140"/>
      <c r="G2" s="140"/>
      <c r="H2" s="141"/>
      <c r="I2" s="140"/>
      <c r="J2" s="141"/>
      <c r="K2" s="140"/>
      <c r="L2" s="140"/>
      <c r="M2" s="140"/>
      <c r="N2" s="140"/>
      <c r="O2" s="140"/>
      <c r="P2" s="140"/>
      <c r="Q2" s="140"/>
      <c r="R2" s="140"/>
      <c r="S2" s="140"/>
      <c r="T2" s="140"/>
      <c r="U2" s="140"/>
      <c r="V2" s="140"/>
      <c r="W2" s="140"/>
      <c r="X2" s="142"/>
    </row>
    <row r="3" spans="1:24">
      <c r="A3" t="s">
        <v>11</v>
      </c>
      <c r="B3" s="143" t="s">
        <v>3</v>
      </c>
      <c r="C3" s="144"/>
      <c r="D3" s="144"/>
      <c r="E3" s="144"/>
      <c r="F3" s="143"/>
      <c r="W3" s="145" t="s">
        <v>12</v>
      </c>
    </row>
    <row r="4" customHeight="1" spans="1:24">
      <c r="A4" s="146" t="s">
        <v>13</v>
      </c>
      <c r="B4" s="147" t="s">
        <v>14</v>
      </c>
      <c r="C4" s="148" t="s">
        <v>15</v>
      </c>
      <c r="D4" s="148"/>
      <c r="E4" s="148"/>
      <c r="F4" s="146"/>
      <c r="G4" s="146"/>
      <c r="H4" s="148"/>
      <c r="I4" s="146"/>
      <c r="J4" s="148" t="s">
        <v>16</v>
      </c>
      <c r="K4" s="146"/>
      <c r="L4" s="146"/>
      <c r="M4" s="146"/>
      <c r="N4" s="146"/>
      <c r="O4" s="146"/>
      <c r="P4" s="146"/>
      <c r="Q4" s="146" t="s">
        <v>17</v>
      </c>
      <c r="R4" s="146"/>
      <c r="S4" s="146"/>
      <c r="T4" s="146"/>
      <c r="U4" s="146"/>
      <c r="V4" s="146"/>
      <c r="W4" s="146"/>
    </row>
    <row r="5" s="136" customFormat="1" customHeight="1" spans="1:24">
      <c r="A5" s="146"/>
      <c r="B5" s="147"/>
      <c r="C5" s="148" t="s">
        <v>18</v>
      </c>
      <c r="D5" s="148" t="s">
        <v>19</v>
      </c>
      <c r="E5" s="148"/>
      <c r="F5" s="146"/>
      <c r="G5" s="146" t="s">
        <v>20</v>
      </c>
      <c r="H5" s="148"/>
      <c r="I5" s="146"/>
      <c r="J5" s="148" t="s">
        <v>18</v>
      </c>
      <c r="K5" s="146" t="s">
        <v>19</v>
      </c>
      <c r="L5" s="146"/>
      <c r="M5" s="146"/>
      <c r="N5" s="146" t="s">
        <v>20</v>
      </c>
      <c r="O5" s="146"/>
      <c r="P5" s="146"/>
      <c r="Q5" s="146" t="s">
        <v>18</v>
      </c>
      <c r="R5" s="146" t="s">
        <v>19</v>
      </c>
      <c r="S5" s="146"/>
      <c r="T5" s="146"/>
      <c r="U5" s="146" t="s">
        <v>20</v>
      </c>
      <c r="V5" s="146"/>
      <c r="W5" s="146"/>
    </row>
    <row r="6" s="136" customFormat="1" ht="44.1" customHeight="1" spans="1:24">
      <c r="A6" s="146"/>
      <c r="B6" s="147"/>
      <c r="C6" s="148"/>
      <c r="D6" s="148" t="s">
        <v>21</v>
      </c>
      <c r="E6" s="148" t="s">
        <v>22</v>
      </c>
      <c r="F6" s="146" t="s">
        <v>23</v>
      </c>
      <c r="G6" s="146" t="s">
        <v>21</v>
      </c>
      <c r="H6" s="148" t="s">
        <v>22</v>
      </c>
      <c r="I6" s="146" t="s">
        <v>23</v>
      </c>
      <c r="J6" s="148"/>
      <c r="K6" s="146" t="s">
        <v>21</v>
      </c>
      <c r="L6" s="146" t="s">
        <v>22</v>
      </c>
      <c r="M6" s="146" t="s">
        <v>23</v>
      </c>
      <c r="N6" s="146" t="s">
        <v>21</v>
      </c>
      <c r="O6" s="146" t="s">
        <v>22</v>
      </c>
      <c r="P6" s="146" t="s">
        <v>23</v>
      </c>
      <c r="Q6" s="146"/>
      <c r="R6" s="146" t="s">
        <v>21</v>
      </c>
      <c r="S6" s="146" t="s">
        <v>22</v>
      </c>
      <c r="T6" s="146" t="s">
        <v>23</v>
      </c>
      <c r="U6" s="146" t="s">
        <v>21</v>
      </c>
      <c r="V6" s="146" t="s">
        <v>22</v>
      </c>
      <c r="W6" s="146" t="s">
        <v>23</v>
      </c>
    </row>
    <row r="7" s="136" customFormat="1" spans="1:24">
      <c r="A7" s="129" t="s">
        <v>24</v>
      </c>
      <c r="B7" s="149"/>
      <c r="C7" s="150">
        <f>D7+G7</f>
        <v>12348.790572</v>
      </c>
      <c r="D7" s="150">
        <f>E7+F7</f>
        <v>5046.7271</v>
      </c>
      <c r="E7" s="150">
        <f>E8+E9+E10+E11+E12+E13+E14+E15+E16+E17+E18+E19+E20+E21+E22+E23+E24+E25+E26+E27+E28+E29+E30+E31</f>
        <v>5046.7271</v>
      </c>
      <c r="F7" s="150">
        <f>F8+F9+F10+F11+F12+F13+F14+F15+F16+F17+F18+F19+F20+F21+F22+F23+F24+F25+F26+F27+F28+F29+F30+F31</f>
        <v>0</v>
      </c>
      <c r="G7" s="150">
        <f t="shared" ref="G7:M7" si="0">G8+G9+G10+G11+G12+G13+G14+G15+G16+G17+G18+G19+G20+G21+G22+G23+G24+G25+G26+G27+G28+G29+G30+G31</f>
        <v>7302.063472</v>
      </c>
      <c r="H7" s="150">
        <f t="shared" si="0"/>
        <v>7088.983472</v>
      </c>
      <c r="I7" s="150">
        <f t="shared" si="0"/>
        <v>213.08</v>
      </c>
      <c r="J7" s="150">
        <f>K7+N7</f>
        <v>12595.76638344</v>
      </c>
      <c r="K7" s="150">
        <f>L7+M7</f>
        <v>5147.661642</v>
      </c>
      <c r="L7" s="150">
        <f t="shared" si="0"/>
        <v>5147.661642</v>
      </c>
      <c r="M7" s="150">
        <f t="shared" si="0"/>
        <v>0</v>
      </c>
      <c r="N7" s="150">
        <f t="shared" ref="N7:S7" si="1">N8+N9+N10+N11+N12+N13+N14+N15+N16+N17+N18+N19+N20+N21+N22+N23+N24+N25+N26+N27+N28+N29+N30+N31</f>
        <v>7448.10474144</v>
      </c>
      <c r="O7" s="150">
        <f t="shared" si="1"/>
        <v>7230.76314144</v>
      </c>
      <c r="P7" s="150">
        <f t="shared" si="1"/>
        <v>217.3416</v>
      </c>
      <c r="Q7" s="150">
        <f>R7+U7</f>
        <v>12847.6817111088</v>
      </c>
      <c r="R7" s="150">
        <f>S7+T7</f>
        <v>5250.61487484</v>
      </c>
      <c r="S7" s="150">
        <f t="shared" si="1"/>
        <v>5250.61487484</v>
      </c>
      <c r="T7" s="150"/>
      <c r="U7" s="150">
        <f>V7+W7</f>
        <v>7597.0668362688</v>
      </c>
      <c r="V7" s="150">
        <f>V8+V9+V10+V11+V12+V13+V14+V15+V16+V17+V18+V19+V20+V21+V22+V23+V24+V25+V26+V27+V28+V29+V30+V31</f>
        <v>7375.3784042688</v>
      </c>
      <c r="W7" s="150">
        <f>W8+W9+W10+W11+W12+W13+W14+W15+W16+W17+W18+W19+W20+W21+W22+W23+W24+W25+W26+W27+W28+W29+W30+W31</f>
        <v>221.688432</v>
      </c>
    </row>
    <row r="8" s="136" customFormat="1" customHeight="1" spans="1:24">
      <c r="A8" s="129"/>
      <c r="B8" s="147" t="s">
        <v>25</v>
      </c>
      <c r="C8" s="150">
        <f>D8+G8</f>
        <v>6.68</v>
      </c>
      <c r="D8" s="150">
        <f>E8+F8</f>
        <v>0</v>
      </c>
      <c r="E8" s="151">
        <v>0</v>
      </c>
      <c r="F8" s="151"/>
      <c r="G8" s="151">
        <f>H8+I8</f>
        <v>6.68</v>
      </c>
      <c r="H8" s="151">
        <v>6.68</v>
      </c>
      <c r="I8" s="152"/>
      <c r="J8" s="150">
        <f t="shared" ref="J8:J31" si="2">K8+N8</f>
        <v>6.8136</v>
      </c>
      <c r="K8" s="150">
        <f t="shared" ref="K8:K31" si="3">L8+M8</f>
        <v>0</v>
      </c>
      <c r="L8" s="150">
        <f>E8*1.02</f>
        <v>0</v>
      </c>
      <c r="M8" s="150"/>
      <c r="N8" s="150">
        <f>O8+P8</f>
        <v>6.8136</v>
      </c>
      <c r="O8" s="150">
        <f>H8*1.02</f>
        <v>6.8136</v>
      </c>
      <c r="P8" s="150">
        <f>I8*1.02</f>
        <v>0</v>
      </c>
      <c r="Q8" s="150">
        <f t="shared" ref="Q8:Q31" si="4">R8+U8</f>
        <v>6.949872</v>
      </c>
      <c r="R8" s="150">
        <f>S8+T8</f>
        <v>0</v>
      </c>
      <c r="S8" s="150">
        <f>L8*1.02</f>
        <v>0</v>
      </c>
      <c r="T8" s="150"/>
      <c r="U8" s="150">
        <f>V8+W8</f>
        <v>6.949872</v>
      </c>
      <c r="V8" s="150">
        <f>O8*1.02</f>
        <v>6.949872</v>
      </c>
      <c r="W8" s="150">
        <f>P8*1.02</f>
        <v>0</v>
      </c>
    </row>
    <row r="9" s="136" customFormat="1" spans="1:24">
      <c r="A9" s="129"/>
      <c r="B9" s="147" t="s">
        <v>26</v>
      </c>
      <c r="C9" s="150">
        <f t="shared" ref="C9:C31" si="5">D9+G9</f>
        <v>4076.3547</v>
      </c>
      <c r="D9" s="150">
        <f t="shared" ref="D9:D31" si="6">E9+F9</f>
        <v>4076.3547</v>
      </c>
      <c r="E9" s="151">
        <v>4076.3547</v>
      </c>
      <c r="F9" s="151"/>
      <c r="G9" s="151">
        <f t="shared" ref="G9:G31" si="7">H9+I9</f>
        <v>0</v>
      </c>
      <c r="H9" s="151">
        <v>0</v>
      </c>
      <c r="I9" s="152"/>
      <c r="J9" s="150">
        <f t="shared" si="2"/>
        <v>4157.881794</v>
      </c>
      <c r="K9" s="150">
        <f t="shared" si="3"/>
        <v>4157.881794</v>
      </c>
      <c r="L9" s="150">
        <f t="shared" ref="L9:L31" si="8">E9*1.02</f>
        <v>4157.881794</v>
      </c>
      <c r="M9" s="150"/>
      <c r="N9" s="150">
        <f t="shared" ref="N9:N31" si="9">O9+P9</f>
        <v>0</v>
      </c>
      <c r="O9" s="150">
        <f t="shared" ref="O9:O31" si="10">H9*1.02</f>
        <v>0</v>
      </c>
      <c r="P9" s="150">
        <f t="shared" ref="P9:P31" si="11">I9*1.02</f>
        <v>0</v>
      </c>
      <c r="Q9" s="150">
        <f t="shared" si="4"/>
        <v>4241.03942988</v>
      </c>
      <c r="R9" s="150">
        <f t="shared" ref="R9:R31" si="12">S9+T9</f>
        <v>4241.03942988</v>
      </c>
      <c r="S9" s="150">
        <f t="shared" ref="S9:S31" si="13">L9*1.02</f>
        <v>4241.03942988</v>
      </c>
      <c r="T9" s="150"/>
      <c r="U9" s="150">
        <f t="shared" ref="U9:U31" si="14">V9+W9</f>
        <v>0</v>
      </c>
      <c r="V9" s="150">
        <f t="shared" ref="V9:V31" si="15">O9*1.02</f>
        <v>0</v>
      </c>
      <c r="W9" s="150">
        <f t="shared" ref="W9:W31" si="16">P9*1.02</f>
        <v>0</v>
      </c>
    </row>
    <row r="10" spans="1:24">
      <c r="A10" s="129"/>
      <c r="B10" s="129" t="s">
        <v>27</v>
      </c>
      <c r="C10" s="150">
        <f t="shared" si="5"/>
        <v>419.924</v>
      </c>
      <c r="D10" s="150">
        <f t="shared" si="6"/>
        <v>0</v>
      </c>
      <c r="E10" s="153">
        <v>0</v>
      </c>
      <c r="F10" s="153"/>
      <c r="G10" s="151">
        <f t="shared" si="7"/>
        <v>419.924</v>
      </c>
      <c r="H10" s="153">
        <v>419.924</v>
      </c>
      <c r="I10" s="153"/>
      <c r="J10" s="150">
        <f t="shared" si="2"/>
        <v>428.32248</v>
      </c>
      <c r="K10" s="150">
        <f t="shared" si="3"/>
        <v>0</v>
      </c>
      <c r="L10" s="150">
        <f t="shared" si="8"/>
        <v>0</v>
      </c>
      <c r="M10" s="131"/>
      <c r="N10" s="150">
        <f t="shared" si="9"/>
        <v>428.32248</v>
      </c>
      <c r="O10" s="150">
        <f t="shared" si="10"/>
        <v>428.32248</v>
      </c>
      <c r="P10" s="150">
        <f t="shared" si="11"/>
        <v>0</v>
      </c>
      <c r="Q10" s="150">
        <f t="shared" si="4"/>
        <v>436.8889296</v>
      </c>
      <c r="R10" s="150">
        <f t="shared" si="12"/>
        <v>0</v>
      </c>
      <c r="S10" s="150">
        <f t="shared" si="13"/>
        <v>0</v>
      </c>
      <c r="T10" s="131"/>
      <c r="U10" s="150">
        <f t="shared" si="14"/>
        <v>436.8889296</v>
      </c>
      <c r="V10" s="150">
        <f t="shared" si="15"/>
        <v>436.8889296</v>
      </c>
      <c r="W10" s="150">
        <f t="shared" si="16"/>
        <v>0</v>
      </c>
    </row>
    <row r="11" spans="1:24">
      <c r="A11" s="129"/>
      <c r="B11" s="129" t="s">
        <v>28</v>
      </c>
      <c r="C11" s="150">
        <f t="shared" si="5"/>
        <v>10</v>
      </c>
      <c r="D11" s="150">
        <f t="shared" si="6"/>
        <v>0</v>
      </c>
      <c r="E11" s="153">
        <v>0</v>
      </c>
      <c r="F11" s="153"/>
      <c r="G11" s="151">
        <f t="shared" si="7"/>
        <v>10</v>
      </c>
      <c r="H11" s="153">
        <v>10</v>
      </c>
      <c r="I11" s="153"/>
      <c r="J11" s="150">
        <f t="shared" si="2"/>
        <v>10.2</v>
      </c>
      <c r="K11" s="150">
        <f t="shared" si="3"/>
        <v>0</v>
      </c>
      <c r="L11" s="150">
        <f t="shared" si="8"/>
        <v>0</v>
      </c>
      <c r="M11" s="131"/>
      <c r="N11" s="150">
        <f t="shared" si="9"/>
        <v>10.2</v>
      </c>
      <c r="O11" s="150">
        <f t="shared" si="10"/>
        <v>10.2</v>
      </c>
      <c r="P11" s="150">
        <f t="shared" si="11"/>
        <v>0</v>
      </c>
      <c r="Q11" s="150">
        <f t="shared" si="4"/>
        <v>10.404</v>
      </c>
      <c r="R11" s="150">
        <f t="shared" si="12"/>
        <v>0</v>
      </c>
      <c r="S11" s="150">
        <f t="shared" si="13"/>
        <v>0</v>
      </c>
      <c r="T11" s="131"/>
      <c r="U11" s="150">
        <f t="shared" si="14"/>
        <v>10.404</v>
      </c>
      <c r="V11" s="150">
        <f t="shared" si="15"/>
        <v>10.404</v>
      </c>
      <c r="W11" s="150">
        <f t="shared" si="16"/>
        <v>0</v>
      </c>
    </row>
    <row r="12" spans="1:24">
      <c r="A12" s="129"/>
      <c r="B12" s="129" t="s">
        <v>29</v>
      </c>
      <c r="C12" s="150">
        <f t="shared" si="5"/>
        <v>5</v>
      </c>
      <c r="D12" s="150">
        <f t="shared" si="6"/>
        <v>0</v>
      </c>
      <c r="E12" s="153">
        <v>0</v>
      </c>
      <c r="F12" s="153"/>
      <c r="G12" s="151">
        <f t="shared" si="7"/>
        <v>5</v>
      </c>
      <c r="H12" s="153">
        <v>5</v>
      </c>
      <c r="I12" s="153"/>
      <c r="J12" s="150">
        <f t="shared" si="2"/>
        <v>5.1</v>
      </c>
      <c r="K12" s="150">
        <f t="shared" si="3"/>
        <v>0</v>
      </c>
      <c r="L12" s="150">
        <f t="shared" si="8"/>
        <v>0</v>
      </c>
      <c r="M12" s="131"/>
      <c r="N12" s="150">
        <f t="shared" si="9"/>
        <v>5.1</v>
      </c>
      <c r="O12" s="150">
        <f t="shared" si="10"/>
        <v>5.1</v>
      </c>
      <c r="P12" s="150">
        <f t="shared" si="11"/>
        <v>0</v>
      </c>
      <c r="Q12" s="150">
        <f t="shared" si="4"/>
        <v>5.202</v>
      </c>
      <c r="R12" s="150">
        <f t="shared" si="12"/>
        <v>0</v>
      </c>
      <c r="S12" s="150">
        <f t="shared" si="13"/>
        <v>0</v>
      </c>
      <c r="T12" s="131"/>
      <c r="U12" s="150">
        <f t="shared" si="14"/>
        <v>5.202</v>
      </c>
      <c r="V12" s="150">
        <f t="shared" si="15"/>
        <v>5.202</v>
      </c>
      <c r="W12" s="150">
        <f t="shared" si="16"/>
        <v>0</v>
      </c>
    </row>
    <row r="13" spans="1:24">
      <c r="A13" s="130"/>
      <c r="B13" s="129" t="s">
        <v>30</v>
      </c>
      <c r="C13" s="150">
        <f t="shared" si="5"/>
        <v>308.2764</v>
      </c>
      <c r="D13" s="150">
        <f t="shared" si="6"/>
        <v>308.2764</v>
      </c>
      <c r="E13" s="153">
        <v>308.2764</v>
      </c>
      <c r="F13" s="153"/>
      <c r="G13" s="151">
        <f t="shared" si="7"/>
        <v>0</v>
      </c>
      <c r="H13" s="153">
        <v>0</v>
      </c>
      <c r="I13" s="153"/>
      <c r="J13" s="150">
        <f t="shared" si="2"/>
        <v>314.441928</v>
      </c>
      <c r="K13" s="150">
        <f t="shared" si="3"/>
        <v>314.441928</v>
      </c>
      <c r="L13" s="150">
        <f t="shared" si="8"/>
        <v>314.441928</v>
      </c>
      <c r="M13" s="131"/>
      <c r="N13" s="150">
        <f t="shared" si="9"/>
        <v>0</v>
      </c>
      <c r="O13" s="150">
        <f t="shared" si="10"/>
        <v>0</v>
      </c>
      <c r="P13" s="150">
        <f t="shared" si="11"/>
        <v>0</v>
      </c>
      <c r="Q13" s="150">
        <f t="shared" si="4"/>
        <v>320.73076656</v>
      </c>
      <c r="R13" s="150">
        <f t="shared" si="12"/>
        <v>320.73076656</v>
      </c>
      <c r="S13" s="150">
        <f t="shared" si="13"/>
        <v>320.73076656</v>
      </c>
      <c r="T13" s="131"/>
      <c r="U13" s="150">
        <f t="shared" si="14"/>
        <v>0</v>
      </c>
      <c r="V13" s="150">
        <f t="shared" si="15"/>
        <v>0</v>
      </c>
      <c r="W13" s="150">
        <f t="shared" si="16"/>
        <v>0</v>
      </c>
    </row>
    <row r="14" spans="1:24">
      <c r="A14" s="130"/>
      <c r="B14" s="129" t="s">
        <v>31</v>
      </c>
      <c r="C14" s="150">
        <f t="shared" si="5"/>
        <v>154.1382</v>
      </c>
      <c r="D14" s="150">
        <f t="shared" si="6"/>
        <v>154.1382</v>
      </c>
      <c r="E14" s="153">
        <v>154.1382</v>
      </c>
      <c r="F14" s="153"/>
      <c r="G14" s="151">
        <f t="shared" si="7"/>
        <v>0</v>
      </c>
      <c r="H14" s="153">
        <v>0</v>
      </c>
      <c r="I14" s="153"/>
      <c r="J14" s="150">
        <f t="shared" si="2"/>
        <v>157.220964</v>
      </c>
      <c r="K14" s="150">
        <f t="shared" si="3"/>
        <v>157.220964</v>
      </c>
      <c r="L14" s="150">
        <f t="shared" si="8"/>
        <v>157.220964</v>
      </c>
      <c r="M14" s="131"/>
      <c r="N14" s="150">
        <f t="shared" si="9"/>
        <v>0</v>
      </c>
      <c r="O14" s="150">
        <f t="shared" si="10"/>
        <v>0</v>
      </c>
      <c r="P14" s="150">
        <f t="shared" si="11"/>
        <v>0</v>
      </c>
      <c r="Q14" s="150">
        <f t="shared" si="4"/>
        <v>160.36538328</v>
      </c>
      <c r="R14" s="150">
        <f t="shared" si="12"/>
        <v>160.36538328</v>
      </c>
      <c r="S14" s="150">
        <f t="shared" si="13"/>
        <v>160.36538328</v>
      </c>
      <c r="T14" s="131"/>
      <c r="U14" s="150">
        <f t="shared" si="14"/>
        <v>0</v>
      </c>
      <c r="V14" s="150">
        <f t="shared" si="15"/>
        <v>0</v>
      </c>
      <c r="W14" s="150">
        <f t="shared" si="16"/>
        <v>0</v>
      </c>
    </row>
    <row r="15" spans="1:24">
      <c r="A15" s="130"/>
      <c r="B15" s="129" t="s">
        <v>32</v>
      </c>
      <c r="C15" s="150">
        <f t="shared" si="5"/>
        <v>9.5</v>
      </c>
      <c r="D15" s="150">
        <f t="shared" si="6"/>
        <v>0</v>
      </c>
      <c r="E15" s="153">
        <v>0</v>
      </c>
      <c r="F15" s="153"/>
      <c r="G15" s="151">
        <f t="shared" si="7"/>
        <v>9.5</v>
      </c>
      <c r="H15" s="153">
        <v>9.5</v>
      </c>
      <c r="I15" s="153"/>
      <c r="J15" s="150">
        <f t="shared" si="2"/>
        <v>9.69</v>
      </c>
      <c r="K15" s="150">
        <f t="shared" si="3"/>
        <v>0</v>
      </c>
      <c r="L15" s="150">
        <f t="shared" si="8"/>
        <v>0</v>
      </c>
      <c r="M15" s="131"/>
      <c r="N15" s="150">
        <f t="shared" si="9"/>
        <v>9.69</v>
      </c>
      <c r="O15" s="150">
        <f t="shared" si="10"/>
        <v>9.69</v>
      </c>
      <c r="P15" s="150">
        <f t="shared" si="11"/>
        <v>0</v>
      </c>
      <c r="Q15" s="150">
        <f t="shared" si="4"/>
        <v>9.8838</v>
      </c>
      <c r="R15" s="150">
        <f t="shared" si="12"/>
        <v>0</v>
      </c>
      <c r="S15" s="150">
        <f t="shared" si="13"/>
        <v>0</v>
      </c>
      <c r="T15" s="131"/>
      <c r="U15" s="150">
        <f t="shared" si="14"/>
        <v>9.8838</v>
      </c>
      <c r="V15" s="150">
        <f t="shared" si="15"/>
        <v>9.8838</v>
      </c>
      <c r="W15" s="150">
        <f t="shared" si="16"/>
        <v>0</v>
      </c>
    </row>
    <row r="16" spans="1:24">
      <c r="A16" s="130"/>
      <c r="B16" s="129" t="s">
        <v>33</v>
      </c>
      <c r="C16" s="150">
        <f t="shared" si="5"/>
        <v>13.62</v>
      </c>
      <c r="D16" s="150">
        <f t="shared" si="6"/>
        <v>0</v>
      </c>
      <c r="E16" s="153">
        <v>0</v>
      </c>
      <c r="F16" s="153"/>
      <c r="G16" s="151">
        <f t="shared" si="7"/>
        <v>13.62</v>
      </c>
      <c r="H16" s="153">
        <v>13.62</v>
      </c>
      <c r="I16" s="153"/>
      <c r="J16" s="150">
        <f t="shared" si="2"/>
        <v>13.8924</v>
      </c>
      <c r="K16" s="150">
        <f t="shared" si="3"/>
        <v>0</v>
      </c>
      <c r="L16" s="150">
        <f t="shared" si="8"/>
        <v>0</v>
      </c>
      <c r="M16" s="131"/>
      <c r="N16" s="150">
        <f t="shared" si="9"/>
        <v>13.8924</v>
      </c>
      <c r="O16" s="150">
        <f t="shared" si="10"/>
        <v>13.8924</v>
      </c>
      <c r="P16" s="150">
        <f t="shared" si="11"/>
        <v>0</v>
      </c>
      <c r="Q16" s="150">
        <f t="shared" si="4"/>
        <v>14.170248</v>
      </c>
      <c r="R16" s="150">
        <f t="shared" si="12"/>
        <v>0</v>
      </c>
      <c r="S16" s="150">
        <f t="shared" si="13"/>
        <v>0</v>
      </c>
      <c r="T16" s="131"/>
      <c r="U16" s="150">
        <f t="shared" si="14"/>
        <v>14.170248</v>
      </c>
      <c r="V16" s="150">
        <f t="shared" si="15"/>
        <v>14.170248</v>
      </c>
      <c r="W16" s="150">
        <f t="shared" si="16"/>
        <v>0</v>
      </c>
    </row>
    <row r="17" spans="1:23">
      <c r="A17" s="130"/>
      <c r="B17" s="129" t="s">
        <v>34</v>
      </c>
      <c r="C17" s="150">
        <f t="shared" si="5"/>
        <v>4.4886</v>
      </c>
      <c r="D17" s="150">
        <f t="shared" si="6"/>
        <v>4.4886</v>
      </c>
      <c r="E17" s="153">
        <v>4.4886</v>
      </c>
      <c r="F17" s="153"/>
      <c r="G17" s="151">
        <f t="shared" si="7"/>
        <v>0</v>
      </c>
      <c r="H17" s="153">
        <v>0</v>
      </c>
      <c r="I17" s="153"/>
      <c r="J17" s="150">
        <f t="shared" si="2"/>
        <v>4.578372</v>
      </c>
      <c r="K17" s="150">
        <f t="shared" si="3"/>
        <v>4.578372</v>
      </c>
      <c r="L17" s="150">
        <f t="shared" si="8"/>
        <v>4.578372</v>
      </c>
      <c r="M17" s="131"/>
      <c r="N17" s="150">
        <f t="shared" si="9"/>
        <v>0</v>
      </c>
      <c r="O17" s="150">
        <f t="shared" si="10"/>
        <v>0</v>
      </c>
      <c r="P17" s="150">
        <f t="shared" si="11"/>
        <v>0</v>
      </c>
      <c r="Q17" s="150">
        <f t="shared" si="4"/>
        <v>4.66993944</v>
      </c>
      <c r="R17" s="150">
        <f t="shared" si="12"/>
        <v>4.66993944</v>
      </c>
      <c r="S17" s="150">
        <f t="shared" si="13"/>
        <v>4.66993944</v>
      </c>
      <c r="T17" s="131"/>
      <c r="U17" s="150">
        <f t="shared" si="14"/>
        <v>0</v>
      </c>
      <c r="V17" s="150">
        <f t="shared" si="15"/>
        <v>0</v>
      </c>
      <c r="W17" s="150">
        <f t="shared" si="16"/>
        <v>0</v>
      </c>
    </row>
    <row r="18" spans="1:23">
      <c r="A18" s="130"/>
      <c r="B18" s="129" t="s">
        <v>35</v>
      </c>
      <c r="C18" s="150">
        <f t="shared" si="5"/>
        <v>15.6231</v>
      </c>
      <c r="D18" s="150">
        <f t="shared" si="6"/>
        <v>15.6231</v>
      </c>
      <c r="E18" s="153">
        <v>15.6231</v>
      </c>
      <c r="F18" s="153"/>
      <c r="G18" s="151">
        <f t="shared" si="7"/>
        <v>0</v>
      </c>
      <c r="H18" s="153">
        <v>0</v>
      </c>
      <c r="I18" s="153"/>
      <c r="J18" s="150">
        <f t="shared" si="2"/>
        <v>15.935562</v>
      </c>
      <c r="K18" s="150">
        <f t="shared" si="3"/>
        <v>15.935562</v>
      </c>
      <c r="L18" s="150">
        <f t="shared" si="8"/>
        <v>15.935562</v>
      </c>
      <c r="M18" s="131"/>
      <c r="N18" s="150">
        <f t="shared" si="9"/>
        <v>0</v>
      </c>
      <c r="O18" s="150">
        <f t="shared" si="10"/>
        <v>0</v>
      </c>
      <c r="P18" s="150">
        <f t="shared" si="11"/>
        <v>0</v>
      </c>
      <c r="Q18" s="150">
        <f t="shared" si="4"/>
        <v>16.25427324</v>
      </c>
      <c r="R18" s="150">
        <f t="shared" si="12"/>
        <v>16.25427324</v>
      </c>
      <c r="S18" s="150">
        <f t="shared" si="13"/>
        <v>16.25427324</v>
      </c>
      <c r="T18" s="131"/>
      <c r="U18" s="150">
        <f t="shared" si="14"/>
        <v>0</v>
      </c>
      <c r="V18" s="150">
        <f t="shared" si="15"/>
        <v>0</v>
      </c>
      <c r="W18" s="150">
        <f t="shared" si="16"/>
        <v>0</v>
      </c>
    </row>
    <row r="19" spans="1:23">
      <c r="A19" s="130"/>
      <c r="B19" s="129" t="s">
        <v>36</v>
      </c>
      <c r="C19" s="150">
        <f t="shared" si="5"/>
        <v>134.8418</v>
      </c>
      <c r="D19" s="150">
        <f t="shared" si="6"/>
        <v>134.8418</v>
      </c>
      <c r="E19" s="153">
        <v>134.8418</v>
      </c>
      <c r="F19" s="153"/>
      <c r="G19" s="151">
        <f t="shared" si="7"/>
        <v>0</v>
      </c>
      <c r="H19" s="153">
        <v>0</v>
      </c>
      <c r="I19" s="153"/>
      <c r="J19" s="150">
        <f t="shared" si="2"/>
        <v>137.538636</v>
      </c>
      <c r="K19" s="150">
        <f t="shared" si="3"/>
        <v>137.538636</v>
      </c>
      <c r="L19" s="150">
        <f t="shared" si="8"/>
        <v>137.538636</v>
      </c>
      <c r="M19" s="131"/>
      <c r="N19" s="150">
        <f t="shared" si="9"/>
        <v>0</v>
      </c>
      <c r="O19" s="150">
        <f t="shared" si="10"/>
        <v>0</v>
      </c>
      <c r="P19" s="150">
        <f t="shared" si="11"/>
        <v>0</v>
      </c>
      <c r="Q19" s="150">
        <f t="shared" si="4"/>
        <v>140.28940872</v>
      </c>
      <c r="R19" s="150">
        <f t="shared" si="12"/>
        <v>140.28940872</v>
      </c>
      <c r="S19" s="150">
        <f t="shared" si="13"/>
        <v>140.28940872</v>
      </c>
      <c r="T19" s="131"/>
      <c r="U19" s="150">
        <f t="shared" si="14"/>
        <v>0</v>
      </c>
      <c r="V19" s="150">
        <f t="shared" si="15"/>
        <v>0</v>
      </c>
      <c r="W19" s="150">
        <f t="shared" si="16"/>
        <v>0</v>
      </c>
    </row>
    <row r="20" spans="1:23">
      <c r="A20" s="130"/>
      <c r="B20" s="129" t="s">
        <v>37</v>
      </c>
      <c r="C20" s="150">
        <f t="shared" si="5"/>
        <v>71.7223</v>
      </c>
      <c r="D20" s="150">
        <f t="shared" si="6"/>
        <v>71.7223</v>
      </c>
      <c r="E20" s="153">
        <v>71.7223</v>
      </c>
      <c r="F20" s="153"/>
      <c r="G20" s="151">
        <f t="shared" si="7"/>
        <v>0</v>
      </c>
      <c r="H20" s="153">
        <v>0</v>
      </c>
      <c r="I20" s="153"/>
      <c r="J20" s="150">
        <f t="shared" si="2"/>
        <v>73.156746</v>
      </c>
      <c r="K20" s="150">
        <f t="shared" si="3"/>
        <v>73.156746</v>
      </c>
      <c r="L20" s="150">
        <f t="shared" si="8"/>
        <v>73.156746</v>
      </c>
      <c r="M20" s="131"/>
      <c r="N20" s="150">
        <f t="shared" si="9"/>
        <v>0</v>
      </c>
      <c r="O20" s="150">
        <f t="shared" si="10"/>
        <v>0</v>
      </c>
      <c r="P20" s="150">
        <f t="shared" si="11"/>
        <v>0</v>
      </c>
      <c r="Q20" s="150">
        <f t="shared" si="4"/>
        <v>74.61988092</v>
      </c>
      <c r="R20" s="150">
        <f t="shared" si="12"/>
        <v>74.61988092</v>
      </c>
      <c r="S20" s="150">
        <f t="shared" si="13"/>
        <v>74.61988092</v>
      </c>
      <c r="T20" s="131"/>
      <c r="U20" s="150">
        <f t="shared" si="14"/>
        <v>0</v>
      </c>
      <c r="V20" s="150">
        <f t="shared" si="15"/>
        <v>0</v>
      </c>
      <c r="W20" s="150">
        <f t="shared" si="16"/>
        <v>0</v>
      </c>
    </row>
    <row r="21" spans="1:23">
      <c r="A21" s="130"/>
      <c r="B21" s="129" t="s">
        <v>38</v>
      </c>
      <c r="C21" s="150">
        <f t="shared" si="5"/>
        <v>358.14</v>
      </c>
      <c r="D21" s="150">
        <f t="shared" si="6"/>
        <v>0</v>
      </c>
      <c r="E21" s="153">
        <v>0</v>
      </c>
      <c r="F21" s="153"/>
      <c r="G21" s="151">
        <f t="shared" si="7"/>
        <v>358.14</v>
      </c>
      <c r="H21" s="153">
        <v>358.14</v>
      </c>
      <c r="I21" s="153"/>
      <c r="J21" s="150">
        <f t="shared" si="2"/>
        <v>365.3028</v>
      </c>
      <c r="K21" s="150">
        <f t="shared" si="3"/>
        <v>0</v>
      </c>
      <c r="L21" s="150">
        <f t="shared" si="8"/>
        <v>0</v>
      </c>
      <c r="M21" s="131"/>
      <c r="N21" s="150">
        <f t="shared" si="9"/>
        <v>365.3028</v>
      </c>
      <c r="O21" s="150">
        <f t="shared" si="10"/>
        <v>365.3028</v>
      </c>
      <c r="P21" s="150">
        <f t="shared" si="11"/>
        <v>0</v>
      </c>
      <c r="Q21" s="150">
        <f t="shared" si="4"/>
        <v>372.608856</v>
      </c>
      <c r="R21" s="150">
        <f t="shared" si="12"/>
        <v>0</v>
      </c>
      <c r="S21" s="150">
        <f t="shared" si="13"/>
        <v>0</v>
      </c>
      <c r="T21" s="131"/>
      <c r="U21" s="150">
        <f t="shared" si="14"/>
        <v>372.608856</v>
      </c>
      <c r="V21" s="150">
        <f t="shared" si="15"/>
        <v>372.608856</v>
      </c>
      <c r="W21" s="150">
        <f t="shared" si="16"/>
        <v>0</v>
      </c>
    </row>
    <row r="22" spans="1:23">
      <c r="A22" s="130"/>
      <c r="B22" s="129" t="s">
        <v>39</v>
      </c>
      <c r="C22" s="150">
        <f t="shared" si="5"/>
        <v>248.79</v>
      </c>
      <c r="D22" s="150">
        <f t="shared" si="6"/>
        <v>0</v>
      </c>
      <c r="E22" s="153">
        <v>0</v>
      </c>
      <c r="F22" s="153"/>
      <c r="G22" s="151">
        <f t="shared" si="7"/>
        <v>248.79</v>
      </c>
      <c r="H22" s="153">
        <v>248.79</v>
      </c>
      <c r="I22" s="153"/>
      <c r="J22" s="150">
        <f t="shared" si="2"/>
        <v>253.7658</v>
      </c>
      <c r="K22" s="150">
        <f t="shared" si="3"/>
        <v>0</v>
      </c>
      <c r="L22" s="150">
        <f t="shared" si="8"/>
        <v>0</v>
      </c>
      <c r="M22" s="131"/>
      <c r="N22" s="150">
        <f t="shared" si="9"/>
        <v>253.7658</v>
      </c>
      <c r="O22" s="150">
        <f t="shared" si="10"/>
        <v>253.7658</v>
      </c>
      <c r="P22" s="150">
        <f t="shared" si="11"/>
        <v>0</v>
      </c>
      <c r="Q22" s="150">
        <f t="shared" si="4"/>
        <v>258.841116</v>
      </c>
      <c r="R22" s="150">
        <f t="shared" si="12"/>
        <v>0</v>
      </c>
      <c r="S22" s="150">
        <f t="shared" si="13"/>
        <v>0</v>
      </c>
      <c r="T22" s="131"/>
      <c r="U22" s="150">
        <f t="shared" si="14"/>
        <v>258.841116</v>
      </c>
      <c r="V22" s="150">
        <f t="shared" si="15"/>
        <v>258.841116</v>
      </c>
      <c r="W22" s="150">
        <f t="shared" si="16"/>
        <v>0</v>
      </c>
    </row>
    <row r="23" spans="1:23">
      <c r="A23" s="130"/>
      <c r="B23" s="129" t="s">
        <v>40</v>
      </c>
      <c r="C23" s="150">
        <f t="shared" si="5"/>
        <v>5700</v>
      </c>
      <c r="D23" s="150">
        <f t="shared" si="6"/>
        <v>0</v>
      </c>
      <c r="E23" s="153">
        <v>0</v>
      </c>
      <c r="F23" s="153"/>
      <c r="G23" s="151">
        <f t="shared" si="7"/>
        <v>5700</v>
      </c>
      <c r="H23" s="153">
        <v>5700</v>
      </c>
      <c r="I23" s="153"/>
      <c r="J23" s="150">
        <f t="shared" si="2"/>
        <v>5814</v>
      </c>
      <c r="K23" s="150">
        <f t="shared" si="3"/>
        <v>0</v>
      </c>
      <c r="L23" s="150">
        <f t="shared" si="8"/>
        <v>0</v>
      </c>
      <c r="M23" s="131"/>
      <c r="N23" s="150">
        <f t="shared" si="9"/>
        <v>5814</v>
      </c>
      <c r="O23" s="150">
        <f t="shared" si="10"/>
        <v>5814</v>
      </c>
      <c r="P23" s="150">
        <f t="shared" si="11"/>
        <v>0</v>
      </c>
      <c r="Q23" s="150">
        <f t="shared" si="4"/>
        <v>5930.28</v>
      </c>
      <c r="R23" s="150">
        <f t="shared" si="12"/>
        <v>0</v>
      </c>
      <c r="S23" s="150">
        <f t="shared" si="13"/>
        <v>0</v>
      </c>
      <c r="T23" s="131"/>
      <c r="U23" s="150">
        <f t="shared" si="14"/>
        <v>5930.28</v>
      </c>
      <c r="V23" s="150">
        <f t="shared" si="15"/>
        <v>5930.28</v>
      </c>
      <c r="W23" s="150">
        <f t="shared" si="16"/>
        <v>0</v>
      </c>
    </row>
    <row r="24" spans="1:23">
      <c r="A24" s="130"/>
      <c r="B24" s="129" t="s">
        <v>41</v>
      </c>
      <c r="C24" s="150">
        <f t="shared" si="5"/>
        <v>109.09</v>
      </c>
      <c r="D24" s="150">
        <f t="shared" si="6"/>
        <v>0</v>
      </c>
      <c r="E24" s="153">
        <v>0</v>
      </c>
      <c r="F24" s="153"/>
      <c r="G24" s="151">
        <f t="shared" si="7"/>
        <v>109.09</v>
      </c>
      <c r="H24" s="153"/>
      <c r="I24" s="153">
        <v>109.09</v>
      </c>
      <c r="J24" s="150">
        <f t="shared" si="2"/>
        <v>111.2718</v>
      </c>
      <c r="K24" s="150">
        <f t="shared" si="3"/>
        <v>0</v>
      </c>
      <c r="L24" s="150">
        <f t="shared" si="8"/>
        <v>0</v>
      </c>
      <c r="M24" s="131"/>
      <c r="N24" s="150">
        <f t="shared" si="9"/>
        <v>111.2718</v>
      </c>
      <c r="O24" s="150">
        <f t="shared" si="10"/>
        <v>0</v>
      </c>
      <c r="P24" s="150">
        <f t="shared" si="11"/>
        <v>111.2718</v>
      </c>
      <c r="Q24" s="150">
        <f t="shared" si="4"/>
        <v>113.497236</v>
      </c>
      <c r="R24" s="150">
        <f t="shared" si="12"/>
        <v>0</v>
      </c>
      <c r="S24" s="150">
        <f t="shared" si="13"/>
        <v>0</v>
      </c>
      <c r="T24" s="131"/>
      <c r="U24" s="150">
        <f t="shared" si="14"/>
        <v>113.497236</v>
      </c>
      <c r="V24" s="150">
        <f t="shared" si="15"/>
        <v>0</v>
      </c>
      <c r="W24" s="150">
        <f t="shared" si="16"/>
        <v>113.497236</v>
      </c>
    </row>
    <row r="25" spans="1:23">
      <c r="A25" s="130"/>
      <c r="B25" s="129" t="s">
        <v>42</v>
      </c>
      <c r="C25" s="150">
        <f t="shared" si="5"/>
        <v>27.51</v>
      </c>
      <c r="D25" s="150">
        <f t="shared" si="6"/>
        <v>0</v>
      </c>
      <c r="E25" s="153">
        <v>0</v>
      </c>
      <c r="F25" s="153"/>
      <c r="G25" s="151">
        <f t="shared" si="7"/>
        <v>27.51</v>
      </c>
      <c r="H25" s="153"/>
      <c r="I25" s="153">
        <v>27.51</v>
      </c>
      <c r="J25" s="150">
        <f t="shared" si="2"/>
        <v>28.0602</v>
      </c>
      <c r="K25" s="150">
        <f t="shared" si="3"/>
        <v>0</v>
      </c>
      <c r="L25" s="150">
        <f t="shared" si="8"/>
        <v>0</v>
      </c>
      <c r="M25" s="131"/>
      <c r="N25" s="150">
        <f t="shared" si="9"/>
        <v>28.0602</v>
      </c>
      <c r="O25" s="150">
        <f t="shared" si="10"/>
        <v>0</v>
      </c>
      <c r="P25" s="150">
        <f t="shared" si="11"/>
        <v>28.0602</v>
      </c>
      <c r="Q25" s="150">
        <f t="shared" si="4"/>
        <v>28.621404</v>
      </c>
      <c r="R25" s="150">
        <f t="shared" si="12"/>
        <v>0</v>
      </c>
      <c r="S25" s="150">
        <f t="shared" si="13"/>
        <v>0</v>
      </c>
      <c r="T25" s="131"/>
      <c r="U25" s="150">
        <f t="shared" si="14"/>
        <v>28.621404</v>
      </c>
      <c r="V25" s="150">
        <f t="shared" si="15"/>
        <v>0</v>
      </c>
      <c r="W25" s="150">
        <f t="shared" si="16"/>
        <v>28.621404</v>
      </c>
    </row>
    <row r="26" spans="1:23">
      <c r="A26" s="130"/>
      <c r="B26" s="129" t="s">
        <v>43</v>
      </c>
      <c r="C26" s="150">
        <f t="shared" si="5"/>
        <v>76.48</v>
      </c>
      <c r="D26" s="150">
        <f t="shared" si="6"/>
        <v>0</v>
      </c>
      <c r="E26" s="153">
        <v>0</v>
      </c>
      <c r="F26" s="153"/>
      <c r="G26" s="151">
        <f t="shared" si="7"/>
        <v>76.48</v>
      </c>
      <c r="H26" s="153"/>
      <c r="I26" s="153">
        <v>76.48</v>
      </c>
      <c r="J26" s="150">
        <f t="shared" si="2"/>
        <v>78.0096</v>
      </c>
      <c r="K26" s="150">
        <f t="shared" si="3"/>
        <v>0</v>
      </c>
      <c r="L26" s="150">
        <f t="shared" si="8"/>
        <v>0</v>
      </c>
      <c r="M26" s="131"/>
      <c r="N26" s="150">
        <f t="shared" si="9"/>
        <v>78.0096</v>
      </c>
      <c r="O26" s="150">
        <f t="shared" si="10"/>
        <v>0</v>
      </c>
      <c r="P26" s="150">
        <f t="shared" si="11"/>
        <v>78.0096</v>
      </c>
      <c r="Q26" s="150">
        <f t="shared" si="4"/>
        <v>79.569792</v>
      </c>
      <c r="R26" s="150">
        <f t="shared" si="12"/>
        <v>0</v>
      </c>
      <c r="S26" s="150">
        <f t="shared" si="13"/>
        <v>0</v>
      </c>
      <c r="T26" s="131"/>
      <c r="U26" s="150">
        <f t="shared" si="14"/>
        <v>79.569792</v>
      </c>
      <c r="V26" s="150">
        <f t="shared" si="15"/>
        <v>0</v>
      </c>
      <c r="W26" s="150">
        <f t="shared" si="16"/>
        <v>79.569792</v>
      </c>
    </row>
    <row r="27" spans="1:23">
      <c r="A27" s="130"/>
      <c r="B27" s="129" t="s">
        <v>44</v>
      </c>
      <c r="C27" s="150">
        <f t="shared" si="5"/>
        <v>7.6</v>
      </c>
      <c r="D27" s="150">
        <f t="shared" si="6"/>
        <v>0</v>
      </c>
      <c r="E27" s="153">
        <v>0</v>
      </c>
      <c r="F27" s="153"/>
      <c r="G27" s="151">
        <f t="shared" si="7"/>
        <v>7.6</v>
      </c>
      <c r="H27" s="153">
        <v>7.6</v>
      </c>
      <c r="I27" s="153"/>
      <c r="J27" s="150">
        <f t="shared" si="2"/>
        <v>7.752</v>
      </c>
      <c r="K27" s="150">
        <f t="shared" si="3"/>
        <v>0</v>
      </c>
      <c r="L27" s="150">
        <f t="shared" si="8"/>
        <v>0</v>
      </c>
      <c r="M27" s="131"/>
      <c r="N27" s="150">
        <f t="shared" si="9"/>
        <v>7.752</v>
      </c>
      <c r="O27" s="150">
        <f t="shared" si="10"/>
        <v>7.752</v>
      </c>
      <c r="P27" s="150">
        <f t="shared" si="11"/>
        <v>0</v>
      </c>
      <c r="Q27" s="150">
        <f t="shared" si="4"/>
        <v>7.90704</v>
      </c>
      <c r="R27" s="150">
        <f t="shared" si="12"/>
        <v>0</v>
      </c>
      <c r="S27" s="150">
        <f t="shared" si="13"/>
        <v>0</v>
      </c>
      <c r="T27" s="131"/>
      <c r="U27" s="150">
        <f t="shared" si="14"/>
        <v>7.90704</v>
      </c>
      <c r="V27" s="150">
        <f t="shared" si="15"/>
        <v>7.90704</v>
      </c>
      <c r="W27" s="150">
        <f t="shared" si="16"/>
        <v>0</v>
      </c>
    </row>
    <row r="28" spans="1:23">
      <c r="A28" s="130"/>
      <c r="B28" s="129" t="s">
        <v>45</v>
      </c>
      <c r="C28" s="150">
        <f t="shared" si="5"/>
        <v>37.43</v>
      </c>
      <c r="D28" s="150">
        <f t="shared" si="6"/>
        <v>0</v>
      </c>
      <c r="E28" s="153">
        <v>0</v>
      </c>
      <c r="F28" s="153"/>
      <c r="G28" s="151">
        <f t="shared" si="7"/>
        <v>37.43</v>
      </c>
      <c r="H28" s="153">
        <v>37.43</v>
      </c>
      <c r="I28" s="153"/>
      <c r="J28" s="150">
        <f t="shared" si="2"/>
        <v>38.1786</v>
      </c>
      <c r="K28" s="150">
        <f t="shared" si="3"/>
        <v>0</v>
      </c>
      <c r="L28" s="150">
        <f t="shared" si="8"/>
        <v>0</v>
      </c>
      <c r="M28" s="131"/>
      <c r="N28" s="150">
        <f t="shared" si="9"/>
        <v>38.1786</v>
      </c>
      <c r="O28" s="150">
        <f t="shared" si="10"/>
        <v>38.1786</v>
      </c>
      <c r="P28" s="150">
        <f t="shared" si="11"/>
        <v>0</v>
      </c>
      <c r="Q28" s="150">
        <f t="shared" si="4"/>
        <v>38.942172</v>
      </c>
      <c r="R28" s="150">
        <f t="shared" si="12"/>
        <v>0</v>
      </c>
      <c r="S28" s="150">
        <f t="shared" si="13"/>
        <v>0</v>
      </c>
      <c r="T28" s="131"/>
      <c r="U28" s="150">
        <f t="shared" si="14"/>
        <v>38.942172</v>
      </c>
      <c r="V28" s="150">
        <f t="shared" si="15"/>
        <v>38.942172</v>
      </c>
      <c r="W28" s="150">
        <f t="shared" si="16"/>
        <v>0</v>
      </c>
    </row>
    <row r="29" spans="1:23">
      <c r="A29" s="130"/>
      <c r="B29" s="129" t="s">
        <v>46</v>
      </c>
      <c r="C29" s="150">
        <f t="shared" si="5"/>
        <v>253.314472</v>
      </c>
      <c r="D29" s="150">
        <f t="shared" si="6"/>
        <v>0</v>
      </c>
      <c r="E29" s="153">
        <v>0</v>
      </c>
      <c r="F29" s="153"/>
      <c r="G29" s="151">
        <f t="shared" si="7"/>
        <v>253.314472</v>
      </c>
      <c r="H29" s="153">
        <v>253.314472</v>
      </c>
      <c r="I29" s="153"/>
      <c r="J29" s="150">
        <f t="shared" si="2"/>
        <v>258.38076144</v>
      </c>
      <c r="K29" s="150">
        <f t="shared" si="3"/>
        <v>0</v>
      </c>
      <c r="L29" s="150">
        <f t="shared" si="8"/>
        <v>0</v>
      </c>
      <c r="M29" s="131"/>
      <c r="N29" s="150">
        <f t="shared" si="9"/>
        <v>258.38076144</v>
      </c>
      <c r="O29" s="150">
        <f t="shared" si="10"/>
        <v>258.38076144</v>
      </c>
      <c r="P29" s="150">
        <f t="shared" si="11"/>
        <v>0</v>
      </c>
      <c r="Q29" s="150">
        <f t="shared" si="4"/>
        <v>263.5483766688</v>
      </c>
      <c r="R29" s="150">
        <f t="shared" si="12"/>
        <v>0</v>
      </c>
      <c r="S29" s="150">
        <f t="shared" si="13"/>
        <v>0</v>
      </c>
      <c r="T29" s="131"/>
      <c r="U29" s="150">
        <f t="shared" si="14"/>
        <v>263.5483766688</v>
      </c>
      <c r="V29" s="150">
        <f t="shared" si="15"/>
        <v>263.5483766688</v>
      </c>
      <c r="W29" s="150">
        <f t="shared" si="16"/>
        <v>0</v>
      </c>
    </row>
    <row r="30" spans="1:23">
      <c r="A30" s="130"/>
      <c r="B30" s="129" t="s">
        <v>47</v>
      </c>
      <c r="C30" s="150">
        <f t="shared" si="5"/>
        <v>281.282</v>
      </c>
      <c r="D30" s="150">
        <f t="shared" si="6"/>
        <v>281.282</v>
      </c>
      <c r="E30" s="153">
        <v>281.282</v>
      </c>
      <c r="F30" s="153"/>
      <c r="G30" s="151">
        <f t="shared" si="7"/>
        <v>0</v>
      </c>
      <c r="H30" s="153">
        <v>0</v>
      </c>
      <c r="I30" s="153"/>
      <c r="J30" s="150">
        <f t="shared" si="2"/>
        <v>286.90764</v>
      </c>
      <c r="K30" s="150">
        <f t="shared" si="3"/>
        <v>286.90764</v>
      </c>
      <c r="L30" s="150">
        <f t="shared" si="8"/>
        <v>286.90764</v>
      </c>
      <c r="M30" s="131"/>
      <c r="N30" s="150">
        <f t="shared" si="9"/>
        <v>0</v>
      </c>
      <c r="O30" s="150">
        <f t="shared" si="10"/>
        <v>0</v>
      </c>
      <c r="P30" s="150">
        <f t="shared" si="11"/>
        <v>0</v>
      </c>
      <c r="Q30" s="150">
        <f t="shared" si="4"/>
        <v>292.6457928</v>
      </c>
      <c r="R30" s="150">
        <f t="shared" si="12"/>
        <v>292.6457928</v>
      </c>
      <c r="S30" s="150">
        <f t="shared" si="13"/>
        <v>292.6457928</v>
      </c>
      <c r="T30" s="131"/>
      <c r="U30" s="150">
        <f t="shared" si="14"/>
        <v>0</v>
      </c>
      <c r="V30" s="150">
        <f t="shared" si="15"/>
        <v>0</v>
      </c>
      <c r="W30" s="150">
        <f t="shared" si="16"/>
        <v>0</v>
      </c>
    </row>
    <row r="31" spans="1:23">
      <c r="A31" s="130"/>
      <c r="B31" s="129" t="s">
        <v>48</v>
      </c>
      <c r="C31" s="150">
        <f t="shared" si="5"/>
        <v>18.985</v>
      </c>
      <c r="D31" s="150">
        <f t="shared" si="6"/>
        <v>0</v>
      </c>
      <c r="E31" s="153">
        <v>0</v>
      </c>
      <c r="F31" s="153"/>
      <c r="G31" s="151">
        <f t="shared" si="7"/>
        <v>18.985</v>
      </c>
      <c r="H31" s="153">
        <v>18.985</v>
      </c>
      <c r="I31" s="153"/>
      <c r="J31" s="150">
        <f t="shared" si="2"/>
        <v>19.3647</v>
      </c>
      <c r="K31" s="150">
        <f t="shared" si="3"/>
        <v>0</v>
      </c>
      <c r="L31" s="150">
        <f t="shared" si="8"/>
        <v>0</v>
      </c>
      <c r="M31" s="131"/>
      <c r="N31" s="150">
        <f t="shared" si="9"/>
        <v>19.3647</v>
      </c>
      <c r="O31" s="150">
        <f t="shared" si="10"/>
        <v>19.3647</v>
      </c>
      <c r="P31" s="150">
        <f t="shared" si="11"/>
        <v>0</v>
      </c>
      <c r="Q31" s="150">
        <f t="shared" si="4"/>
        <v>19.751994</v>
      </c>
      <c r="R31" s="150">
        <f t="shared" si="12"/>
        <v>0</v>
      </c>
      <c r="S31" s="150">
        <f t="shared" si="13"/>
        <v>0</v>
      </c>
      <c r="T31" s="131"/>
      <c r="U31" s="150">
        <f t="shared" si="14"/>
        <v>19.751994</v>
      </c>
      <c r="V31" s="150">
        <f t="shared" si="15"/>
        <v>19.751994</v>
      </c>
      <c r="W31" s="150">
        <f t="shared" si="16"/>
        <v>0</v>
      </c>
    </row>
    <row r="32" spans="1:23">
      <c r="A32" s="130"/>
      <c r="B32" s="130"/>
      <c r="C32" s="154"/>
      <c r="D32" s="154"/>
      <c r="E32" s="154"/>
      <c r="F32" s="130"/>
      <c r="G32" s="130"/>
      <c r="H32" s="154"/>
      <c r="I32" s="130"/>
      <c r="J32" s="154"/>
      <c r="K32" s="130"/>
      <c r="L32" s="130"/>
      <c r="M32" s="130"/>
      <c r="N32" s="130"/>
      <c r="O32" s="130"/>
      <c r="P32" s="130"/>
      <c r="Q32" s="130"/>
      <c r="R32" s="130"/>
      <c r="S32" s="130"/>
      <c r="T32" s="130"/>
      <c r="U32" s="130"/>
      <c r="V32" s="130"/>
      <c r="W32" s="130"/>
    </row>
    <row r="33" spans="1:23">
      <c r="A33" s="130"/>
      <c r="B33" s="130"/>
      <c r="C33" s="154"/>
      <c r="D33" s="154"/>
      <c r="E33" s="154"/>
      <c r="F33" s="130"/>
      <c r="G33" s="130"/>
      <c r="H33" s="154"/>
      <c r="I33" s="130"/>
      <c r="J33" s="154"/>
      <c r="K33" s="130"/>
      <c r="L33" s="130"/>
      <c r="M33" s="130"/>
      <c r="N33" s="130"/>
      <c r="O33" s="130"/>
      <c r="P33" s="130"/>
      <c r="Q33" s="130"/>
      <c r="R33" s="130"/>
      <c r="S33" s="130"/>
      <c r="T33" s="130"/>
      <c r="U33" s="130"/>
      <c r="V33" s="130"/>
      <c r="W33" s="130"/>
    </row>
    <row r="34" spans="1:23">
      <c r="A34" s="130"/>
      <c r="B34" s="130"/>
      <c r="C34" s="154"/>
      <c r="D34" s="154"/>
      <c r="E34" s="154"/>
      <c r="F34" s="130"/>
      <c r="G34" s="130"/>
      <c r="H34" s="154"/>
      <c r="I34" s="130"/>
      <c r="J34" s="154"/>
      <c r="K34" s="130"/>
      <c r="L34" s="130"/>
      <c r="M34" s="130"/>
      <c r="N34" s="130"/>
      <c r="O34" s="130"/>
      <c r="P34" s="130"/>
      <c r="Q34" s="130"/>
      <c r="R34" s="130"/>
      <c r="S34" s="130"/>
      <c r="T34" s="130"/>
      <c r="U34" s="130"/>
      <c r="V34" s="130"/>
      <c r="W34" s="130"/>
    </row>
    <row r="35" spans="1:23">
      <c r="A35" s="130"/>
      <c r="B35" s="130"/>
      <c r="C35" s="154"/>
      <c r="D35" s="154"/>
      <c r="E35" s="154"/>
      <c r="F35" s="130"/>
      <c r="G35" s="130"/>
      <c r="H35" s="154"/>
      <c r="I35" s="130"/>
      <c r="J35" s="154"/>
      <c r="K35" s="130"/>
      <c r="L35" s="130"/>
      <c r="M35" s="130"/>
      <c r="N35" s="130"/>
      <c r="O35" s="130"/>
      <c r="P35" s="130"/>
      <c r="Q35" s="130"/>
      <c r="R35" s="130"/>
      <c r="S35" s="130"/>
      <c r="T35" s="130"/>
      <c r="U35" s="130"/>
      <c r="V35" s="130"/>
      <c r="W35" s="130"/>
    </row>
  </sheetData>
  <mergeCells count="17">
    <mergeCell ref="A1:G1"/>
    <mergeCell ref="A2:W2"/>
    <mergeCell ref="B3:F3"/>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B30" sqref="B30"/>
    </sheetView>
  </sheetViews>
  <sheetFormatPr defaultColWidth="9" defaultRowHeight="14.25" outlineLevelCol="6"/>
  <cols>
    <col min="1" max="1" width="12.125" customWidth="1"/>
    <col min="2" max="2" width="36.375" customWidth="1"/>
    <col min="3" max="3" width="51.125" customWidth="1"/>
    <col min="4" max="4" width="25.125" customWidth="1"/>
    <col min="5" max="7" width="11.375" customWidth="1"/>
  </cols>
  <sheetData>
    <row r="1" spans="1:7">
      <c r="G1" s="119" t="s">
        <v>49</v>
      </c>
    </row>
    <row r="2" ht="25.5" spans="1:7">
      <c r="A2" s="120" t="s">
        <v>50</v>
      </c>
      <c r="B2" s="120"/>
      <c r="C2" s="120"/>
      <c r="D2" s="120"/>
      <c r="E2" s="120"/>
      <c r="F2" s="120"/>
      <c r="G2" s="120"/>
    </row>
    <row r="4" spans="1:7">
      <c r="A4" s="121" t="s">
        <v>11</v>
      </c>
      <c r="B4" s="121"/>
      <c r="G4" t="s">
        <v>12</v>
      </c>
    </row>
    <row r="5" ht="21.95" customHeight="1" spans="1:7">
      <c r="A5" s="122" t="s">
        <v>51</v>
      </c>
      <c r="B5" s="122" t="s">
        <v>52</v>
      </c>
      <c r="C5" s="122" t="s">
        <v>53</v>
      </c>
      <c r="D5" s="123" t="s">
        <v>54</v>
      </c>
      <c r="E5" s="124" t="s">
        <v>55</v>
      </c>
      <c r="F5" s="124"/>
      <c r="G5" s="124"/>
    </row>
    <row r="6" ht="25.5" customHeight="1" spans="1:7">
      <c r="A6" s="125"/>
      <c r="B6" s="125"/>
      <c r="C6" s="125"/>
      <c r="D6" s="125"/>
      <c r="E6" s="126" t="s">
        <v>21</v>
      </c>
      <c r="F6" s="127" t="s">
        <v>22</v>
      </c>
      <c r="G6" s="127" t="s">
        <v>56</v>
      </c>
    </row>
    <row r="7" ht="40.5" customHeight="1" spans="1:7">
      <c r="A7" s="128"/>
      <c r="B7" s="128"/>
      <c r="C7" s="128"/>
      <c r="D7" s="128"/>
      <c r="E7" s="126"/>
      <c r="F7" s="127"/>
      <c r="G7" s="127"/>
    </row>
    <row r="8" ht="21" customHeight="1" spans="1:7">
      <c r="A8" s="129" t="s">
        <v>24</v>
      </c>
      <c r="B8" s="129"/>
      <c r="C8" s="130"/>
      <c r="D8" s="130"/>
      <c r="E8" s="130"/>
      <c r="F8" s="130"/>
      <c r="G8" s="130"/>
    </row>
    <row r="9" ht="21" customHeight="1" spans="1:7">
      <c r="A9" s="129" t="s">
        <v>57</v>
      </c>
      <c r="B9" s="129"/>
      <c r="C9" s="130"/>
      <c r="D9" s="130"/>
      <c r="E9" s="131">
        <f>E10+E11+E12+E13+E14+E15+E16+E17+E18+E19+E20+E21+E22+E23+E24+E25+E26+E27+E28+E29+E30+E31+E32+E33+E34+E35+E36+E37+E38+E39+E40+E41</f>
        <v>7302.063472</v>
      </c>
      <c r="F9" s="131">
        <f>F10+F11+F12+F13+F14+F15+F16+F17+F18+F19+F20+F21+F22+F23+F24+F25+F26+F27+F28+F29+F30+F31+F32+F33+F34+F35+F36+F37+F38+F39+F40+F41</f>
        <v>7088.983472</v>
      </c>
      <c r="G9" s="131">
        <f>G10+G11+G12+G13+G14+G15+G16+G17+G18+G19+G20+G21+G22+G23+G24+G25+G26+G27+G28+G29+G30+G31+G32+G33+G34+G35+G36+G37+G38+G39+G40+G41</f>
        <v>213.08</v>
      </c>
    </row>
    <row r="10" ht="21" customHeight="1" spans="1:7">
      <c r="A10" s="129" t="s">
        <v>58</v>
      </c>
      <c r="B10" s="129" t="s">
        <v>59</v>
      </c>
      <c r="C10" s="129" t="s">
        <v>60</v>
      </c>
      <c r="D10" s="132" t="s">
        <v>25</v>
      </c>
      <c r="E10" s="131">
        <f>F10+G10</f>
        <v>1.68</v>
      </c>
      <c r="F10" s="131">
        <v>1.68</v>
      </c>
      <c r="G10" s="131">
        <v>0</v>
      </c>
    </row>
    <row r="11" ht="21" customHeight="1" spans="1:7">
      <c r="A11" s="129" t="s">
        <v>61</v>
      </c>
      <c r="B11" s="129" t="s">
        <v>59</v>
      </c>
      <c r="C11" s="129" t="s">
        <v>62</v>
      </c>
      <c r="D11" s="132" t="s">
        <v>25</v>
      </c>
      <c r="E11" s="131">
        <f t="shared" ref="E11:E41" si="0">F11+G11</f>
        <v>5</v>
      </c>
      <c r="F11" s="131">
        <v>5</v>
      </c>
      <c r="G11" s="131">
        <v>0</v>
      </c>
    </row>
    <row r="12" ht="21" customHeight="1" spans="1:7">
      <c r="A12" s="129" t="s">
        <v>63</v>
      </c>
      <c r="B12" s="129" t="s">
        <v>64</v>
      </c>
      <c r="C12" s="129" t="s">
        <v>65</v>
      </c>
      <c r="D12" s="132" t="s">
        <v>27</v>
      </c>
      <c r="E12" s="131">
        <f t="shared" si="0"/>
        <v>12.5</v>
      </c>
      <c r="F12" s="131">
        <v>12.5</v>
      </c>
      <c r="G12" s="131">
        <v>0</v>
      </c>
    </row>
    <row r="13" ht="21" customHeight="1" spans="1:7">
      <c r="A13" s="129" t="s">
        <v>66</v>
      </c>
      <c r="B13" s="129" t="s">
        <v>67</v>
      </c>
      <c r="C13" s="129" t="s">
        <v>67</v>
      </c>
      <c r="D13" s="132" t="s">
        <v>27</v>
      </c>
      <c r="E13" s="131">
        <f t="shared" si="0"/>
        <v>140.6</v>
      </c>
      <c r="F13" s="131">
        <v>140.6</v>
      </c>
      <c r="G13" s="131">
        <v>0</v>
      </c>
    </row>
    <row r="14" ht="21" customHeight="1" spans="1:7">
      <c r="A14" s="129" t="s">
        <v>68</v>
      </c>
      <c r="B14" s="129" t="s">
        <v>69</v>
      </c>
      <c r="C14" s="129" t="s">
        <v>70</v>
      </c>
      <c r="D14" s="132" t="s">
        <v>27</v>
      </c>
      <c r="E14" s="131">
        <f t="shared" si="0"/>
        <v>3.5</v>
      </c>
      <c r="F14" s="131">
        <v>3.5</v>
      </c>
      <c r="G14" s="131">
        <v>0</v>
      </c>
    </row>
    <row r="15" ht="21" customHeight="1" spans="1:7">
      <c r="A15" s="129" t="s">
        <v>71</v>
      </c>
      <c r="B15" s="129" t="s">
        <v>72</v>
      </c>
      <c r="C15" s="129" t="s">
        <v>72</v>
      </c>
      <c r="D15" s="132" t="s">
        <v>27</v>
      </c>
      <c r="E15" s="131">
        <f t="shared" si="0"/>
        <v>258.6</v>
      </c>
      <c r="F15" s="131">
        <v>258.6</v>
      </c>
      <c r="G15" s="131">
        <v>0</v>
      </c>
    </row>
    <row r="16" ht="21" customHeight="1" spans="1:7">
      <c r="A16" s="129" t="s">
        <v>73</v>
      </c>
      <c r="B16" s="129" t="s">
        <v>74</v>
      </c>
      <c r="C16" s="129" t="s">
        <v>74</v>
      </c>
      <c r="D16" s="132" t="s">
        <v>27</v>
      </c>
      <c r="E16" s="131">
        <f t="shared" si="0"/>
        <v>4.724</v>
      </c>
      <c r="F16" s="131">
        <v>4.724</v>
      </c>
      <c r="G16" s="131">
        <v>0</v>
      </c>
    </row>
    <row r="17" ht="21" customHeight="1" spans="1:7">
      <c r="A17" s="129" t="s">
        <v>75</v>
      </c>
      <c r="B17" s="129" t="s">
        <v>76</v>
      </c>
      <c r="C17" s="129" t="s">
        <v>77</v>
      </c>
      <c r="D17" s="132" t="s">
        <v>28</v>
      </c>
      <c r="E17" s="131">
        <f t="shared" si="0"/>
        <v>10</v>
      </c>
      <c r="F17" s="131">
        <v>10</v>
      </c>
      <c r="G17" s="131">
        <v>0</v>
      </c>
    </row>
    <row r="18" ht="21" customHeight="1" spans="1:7">
      <c r="A18" s="129" t="s">
        <v>78</v>
      </c>
      <c r="B18" s="129" t="s">
        <v>79</v>
      </c>
      <c r="C18" s="129" t="s">
        <v>79</v>
      </c>
      <c r="D18" s="132" t="s">
        <v>29</v>
      </c>
      <c r="E18" s="131">
        <f t="shared" si="0"/>
        <v>5</v>
      </c>
      <c r="F18" s="131">
        <v>5</v>
      </c>
      <c r="G18" s="131">
        <v>0</v>
      </c>
    </row>
    <row r="19" ht="21" customHeight="1" spans="1:7">
      <c r="A19" s="129" t="s">
        <v>80</v>
      </c>
      <c r="B19" s="129" t="s">
        <v>81</v>
      </c>
      <c r="C19" s="129" t="s">
        <v>82</v>
      </c>
      <c r="D19" s="132" t="s">
        <v>32</v>
      </c>
      <c r="E19" s="131">
        <f t="shared" si="0"/>
        <v>9.5</v>
      </c>
      <c r="F19" s="131">
        <v>9.5</v>
      </c>
      <c r="G19" s="131">
        <v>0</v>
      </c>
    </row>
    <row r="20" ht="21" customHeight="1" spans="1:7">
      <c r="A20" s="129" t="s">
        <v>83</v>
      </c>
      <c r="B20" s="129" t="s">
        <v>84</v>
      </c>
      <c r="C20" s="129" t="s">
        <v>85</v>
      </c>
      <c r="D20" s="132" t="s">
        <v>33</v>
      </c>
      <c r="E20" s="131">
        <f t="shared" si="0"/>
        <v>13.62</v>
      </c>
      <c r="F20" s="131">
        <v>13.62</v>
      </c>
      <c r="G20" s="131">
        <v>0</v>
      </c>
    </row>
    <row r="21" ht="21" customHeight="1" spans="1:7">
      <c r="A21" s="129" t="s">
        <v>86</v>
      </c>
      <c r="B21" s="129" t="s">
        <v>87</v>
      </c>
      <c r="C21" s="129" t="s">
        <v>87</v>
      </c>
      <c r="D21" s="132" t="s">
        <v>38</v>
      </c>
      <c r="E21" s="131">
        <f t="shared" si="0"/>
        <v>249.41</v>
      </c>
      <c r="F21" s="131">
        <v>249.41</v>
      </c>
      <c r="G21" s="131">
        <v>0</v>
      </c>
    </row>
    <row r="22" ht="21" customHeight="1" spans="1:7">
      <c r="A22" s="129" t="s">
        <v>88</v>
      </c>
      <c r="B22" s="133" t="s">
        <v>89</v>
      </c>
      <c r="C22" s="134" t="s">
        <v>90</v>
      </c>
      <c r="D22" s="132" t="s">
        <v>38</v>
      </c>
      <c r="E22" s="131">
        <f t="shared" si="0"/>
        <v>108.73</v>
      </c>
      <c r="F22" s="135">
        <v>108.73</v>
      </c>
      <c r="G22" s="135">
        <v>0</v>
      </c>
    </row>
    <row r="23" ht="21" customHeight="1" spans="1:7">
      <c r="A23" s="129" t="s">
        <v>91</v>
      </c>
      <c r="B23" s="129" t="s">
        <v>87</v>
      </c>
      <c r="C23" s="129" t="s">
        <v>87</v>
      </c>
      <c r="D23" s="132" t="s">
        <v>39</v>
      </c>
      <c r="E23" s="131">
        <f t="shared" si="0"/>
        <v>43.79</v>
      </c>
      <c r="F23" s="131">
        <v>43.79</v>
      </c>
      <c r="G23" s="131">
        <v>0</v>
      </c>
    </row>
    <row r="24" ht="21" customHeight="1" spans="1:7">
      <c r="A24" s="129" t="s">
        <v>92</v>
      </c>
      <c r="B24" s="129" t="s">
        <v>93</v>
      </c>
      <c r="C24" s="129" t="s">
        <v>94</v>
      </c>
      <c r="D24" s="132" t="s">
        <v>39</v>
      </c>
      <c r="E24" s="131">
        <f t="shared" si="0"/>
        <v>200</v>
      </c>
      <c r="F24" s="131">
        <v>200</v>
      </c>
      <c r="G24" s="131">
        <v>0</v>
      </c>
    </row>
    <row r="25" ht="21" customHeight="1" spans="1:7">
      <c r="A25" s="129" t="s">
        <v>95</v>
      </c>
      <c r="B25" s="129" t="s">
        <v>96</v>
      </c>
      <c r="C25" s="129" t="s">
        <v>97</v>
      </c>
      <c r="D25" s="132" t="s">
        <v>39</v>
      </c>
      <c r="E25" s="131">
        <f t="shared" si="0"/>
        <v>5</v>
      </c>
      <c r="F25" s="131">
        <v>5</v>
      </c>
      <c r="G25" s="131">
        <v>0</v>
      </c>
    </row>
    <row r="26" ht="21" customHeight="1" spans="1:7">
      <c r="A26" s="129" t="s">
        <v>98</v>
      </c>
      <c r="B26" s="129" t="s">
        <v>87</v>
      </c>
      <c r="C26" s="129" t="s">
        <v>87</v>
      </c>
      <c r="D26" s="132" t="s">
        <v>40</v>
      </c>
      <c r="E26" s="131">
        <f t="shared" si="0"/>
        <v>5700</v>
      </c>
      <c r="F26" s="131">
        <v>5700</v>
      </c>
      <c r="G26" s="131">
        <v>0</v>
      </c>
    </row>
    <row r="27" ht="21" customHeight="1" spans="1:7">
      <c r="A27" s="129" t="s">
        <v>99</v>
      </c>
      <c r="B27" s="129" t="s">
        <v>100</v>
      </c>
      <c r="C27" s="129" t="s">
        <v>101</v>
      </c>
      <c r="D27" s="132" t="s">
        <v>41</v>
      </c>
      <c r="E27" s="131">
        <f t="shared" si="0"/>
        <v>90.38</v>
      </c>
      <c r="F27" s="131">
        <v>0</v>
      </c>
      <c r="G27" s="131">
        <v>90.38</v>
      </c>
    </row>
    <row r="28" ht="21" customHeight="1" spans="1:7">
      <c r="A28" s="129" t="s">
        <v>102</v>
      </c>
      <c r="B28" s="129" t="s">
        <v>100</v>
      </c>
      <c r="C28" s="129" t="s">
        <v>103</v>
      </c>
      <c r="D28" s="132" t="s">
        <v>41</v>
      </c>
      <c r="E28" s="131">
        <f t="shared" si="0"/>
        <v>0.88</v>
      </c>
      <c r="F28" s="131">
        <v>0</v>
      </c>
      <c r="G28" s="131">
        <v>0.88</v>
      </c>
    </row>
    <row r="29" ht="21" customHeight="1" spans="1:7">
      <c r="A29" s="129" t="s">
        <v>104</v>
      </c>
      <c r="B29" s="129" t="s">
        <v>105</v>
      </c>
      <c r="C29" s="129" t="s">
        <v>106</v>
      </c>
      <c r="D29" s="132" t="s">
        <v>41</v>
      </c>
      <c r="E29" s="131">
        <f t="shared" si="0"/>
        <v>17.83</v>
      </c>
      <c r="F29" s="131">
        <v>0</v>
      </c>
      <c r="G29" s="131">
        <v>17.83</v>
      </c>
    </row>
    <row r="30" ht="21" customHeight="1" spans="1:7">
      <c r="A30" s="129" t="s">
        <v>107</v>
      </c>
      <c r="B30" s="129" t="s">
        <v>100</v>
      </c>
      <c r="C30" s="129" t="s">
        <v>108</v>
      </c>
      <c r="D30" s="132" t="s">
        <v>42</v>
      </c>
      <c r="E30" s="131">
        <f t="shared" si="0"/>
        <v>26.365</v>
      </c>
      <c r="F30" s="131">
        <v>0</v>
      </c>
      <c r="G30" s="131">
        <v>26.365</v>
      </c>
    </row>
    <row r="31" ht="21" customHeight="1" spans="1:7">
      <c r="A31" s="129" t="s">
        <v>109</v>
      </c>
      <c r="B31" s="129" t="s">
        <v>100</v>
      </c>
      <c r="C31" s="129" t="s">
        <v>110</v>
      </c>
      <c r="D31" s="132" t="s">
        <v>42</v>
      </c>
      <c r="E31" s="131">
        <f t="shared" si="0"/>
        <v>1.145</v>
      </c>
      <c r="F31" s="131">
        <v>0</v>
      </c>
      <c r="G31" s="131">
        <v>1.145</v>
      </c>
    </row>
    <row r="32" ht="21" customHeight="1" spans="1:7">
      <c r="A32" s="129" t="s">
        <v>111</v>
      </c>
      <c r="B32" s="129" t="s">
        <v>112</v>
      </c>
      <c r="C32" s="129" t="s">
        <v>113</v>
      </c>
      <c r="D32" s="132" t="s">
        <v>43</v>
      </c>
      <c r="E32" s="131">
        <f t="shared" si="0"/>
        <v>76.48</v>
      </c>
      <c r="F32" s="131">
        <v>0</v>
      </c>
      <c r="G32" s="131">
        <v>76.48</v>
      </c>
    </row>
    <row r="33" ht="21" customHeight="1" spans="1:7">
      <c r="A33" s="129" t="s">
        <v>114</v>
      </c>
      <c r="B33" s="129" t="s">
        <v>115</v>
      </c>
      <c r="C33" s="129" t="s">
        <v>115</v>
      </c>
      <c r="D33" s="132" t="s">
        <v>44</v>
      </c>
      <c r="E33" s="131">
        <f t="shared" si="0"/>
        <v>4</v>
      </c>
      <c r="F33" s="131">
        <v>4</v>
      </c>
      <c r="G33" s="131">
        <v>0</v>
      </c>
    </row>
    <row r="34" ht="21" customHeight="1" spans="1:7">
      <c r="A34" s="129" t="s">
        <v>116</v>
      </c>
      <c r="B34" s="129" t="s">
        <v>117</v>
      </c>
      <c r="C34" s="129" t="s">
        <v>118</v>
      </c>
      <c r="D34" s="132" t="s">
        <v>44</v>
      </c>
      <c r="E34" s="131">
        <f t="shared" si="0"/>
        <v>3.6</v>
      </c>
      <c r="F34" s="131">
        <v>3.6</v>
      </c>
      <c r="G34" s="131">
        <v>0</v>
      </c>
    </row>
    <row r="35" ht="21" customHeight="1" spans="1:7">
      <c r="A35" s="129" t="s">
        <v>119</v>
      </c>
      <c r="B35" s="129" t="s">
        <v>120</v>
      </c>
      <c r="C35" s="129" t="s">
        <v>121</v>
      </c>
      <c r="D35" s="132" t="s">
        <v>45</v>
      </c>
      <c r="E35" s="131">
        <f t="shared" si="0"/>
        <v>14.03</v>
      </c>
      <c r="F35" s="131">
        <v>14.03</v>
      </c>
      <c r="G35" s="131">
        <v>0</v>
      </c>
    </row>
    <row r="36" ht="21" customHeight="1" spans="1:7">
      <c r="A36" s="129" t="s">
        <v>122</v>
      </c>
      <c r="B36" s="129" t="s">
        <v>120</v>
      </c>
      <c r="C36" s="129" t="s">
        <v>123</v>
      </c>
      <c r="D36" s="132" t="s">
        <v>45</v>
      </c>
      <c r="E36" s="131">
        <f t="shared" si="0"/>
        <v>23.4</v>
      </c>
      <c r="F36" s="131">
        <v>23.4</v>
      </c>
      <c r="G36" s="131">
        <v>0</v>
      </c>
    </row>
    <row r="37" ht="21" customHeight="1" spans="1:7">
      <c r="A37" s="129" t="s">
        <v>124</v>
      </c>
      <c r="B37" s="129" t="s">
        <v>125</v>
      </c>
      <c r="C37" s="129" t="s">
        <v>125</v>
      </c>
      <c r="D37" s="132" t="s">
        <v>46</v>
      </c>
      <c r="E37" s="131">
        <f t="shared" si="0"/>
        <v>3.95</v>
      </c>
      <c r="F37" s="131">
        <v>3.95</v>
      </c>
      <c r="G37" s="131">
        <v>0</v>
      </c>
    </row>
    <row r="38" ht="21" customHeight="1" spans="1:7">
      <c r="A38" s="129" t="s">
        <v>126</v>
      </c>
      <c r="B38" s="129" t="s">
        <v>72</v>
      </c>
      <c r="C38" s="129" t="s">
        <v>72</v>
      </c>
      <c r="D38" s="132" t="s">
        <v>46</v>
      </c>
      <c r="E38" s="131">
        <f t="shared" si="0"/>
        <v>26.143872</v>
      </c>
      <c r="F38" s="131">
        <v>26.143872</v>
      </c>
      <c r="G38" s="131">
        <v>0</v>
      </c>
    </row>
    <row r="39" ht="21" customHeight="1" spans="1:7">
      <c r="A39" s="129" t="s">
        <v>127</v>
      </c>
      <c r="B39" s="129" t="s">
        <v>128</v>
      </c>
      <c r="C39" s="129" t="s">
        <v>128</v>
      </c>
      <c r="D39" s="132" t="s">
        <v>46</v>
      </c>
      <c r="E39" s="131">
        <f t="shared" si="0"/>
        <v>223.2206</v>
      </c>
      <c r="F39" s="131">
        <v>223.2206</v>
      </c>
      <c r="G39" s="131">
        <v>0</v>
      </c>
    </row>
    <row r="40" ht="21" customHeight="1" spans="1:7">
      <c r="A40" s="129" t="s">
        <v>129</v>
      </c>
      <c r="B40" s="129" t="s">
        <v>130</v>
      </c>
      <c r="C40" s="129" t="s">
        <v>131</v>
      </c>
      <c r="D40" s="132" t="s">
        <v>48</v>
      </c>
      <c r="E40" s="131">
        <f t="shared" si="0"/>
        <v>2.5</v>
      </c>
      <c r="F40" s="131">
        <v>2.5</v>
      </c>
      <c r="G40" s="131">
        <v>0</v>
      </c>
    </row>
    <row r="41" ht="21" customHeight="1" spans="1:7">
      <c r="A41" s="129" t="s">
        <v>132</v>
      </c>
      <c r="B41" s="129" t="s">
        <v>133</v>
      </c>
      <c r="C41" s="129" t="s">
        <v>134</v>
      </c>
      <c r="D41" s="132" t="s">
        <v>48</v>
      </c>
      <c r="E41" s="131">
        <f t="shared" si="0"/>
        <v>16.485</v>
      </c>
      <c r="F41" s="131">
        <v>16.485</v>
      </c>
      <c r="G41" s="131">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C5" sqref="C5:C7"/>
    </sheetView>
  </sheetViews>
  <sheetFormatPr defaultColWidth="9" defaultRowHeight="14.25" outlineLevelCol="6"/>
  <cols>
    <col min="1" max="1" width="12.125" customWidth="1"/>
    <col min="2" max="2" width="36.375" customWidth="1"/>
    <col min="3" max="3" width="51.125" customWidth="1"/>
    <col min="4" max="4" width="25.125" customWidth="1"/>
    <col min="5" max="7" width="11.375" customWidth="1"/>
  </cols>
  <sheetData>
    <row r="1" spans="1:7">
      <c r="G1" s="119" t="s">
        <v>135</v>
      </c>
    </row>
    <row r="2" ht="25.5" spans="1:7">
      <c r="A2" s="120" t="s">
        <v>136</v>
      </c>
      <c r="B2" s="120"/>
      <c r="C2" s="120"/>
      <c r="D2" s="120"/>
      <c r="E2" s="120"/>
      <c r="F2" s="120"/>
      <c r="G2" s="120"/>
    </row>
    <row r="4" spans="1:7">
      <c r="A4" s="121" t="s">
        <v>11</v>
      </c>
      <c r="B4" s="121"/>
      <c r="G4" t="s">
        <v>12</v>
      </c>
    </row>
    <row r="5" ht="21.95" customHeight="1" spans="1:7">
      <c r="A5" s="122" t="s">
        <v>51</v>
      </c>
      <c r="B5" s="122" t="s">
        <v>52</v>
      </c>
      <c r="C5" s="122" t="s">
        <v>53</v>
      </c>
      <c r="D5" s="123" t="s">
        <v>54</v>
      </c>
      <c r="E5" s="124" t="s">
        <v>55</v>
      </c>
      <c r="F5" s="124"/>
      <c r="G5" s="124"/>
    </row>
    <row r="6" ht="25.5" customHeight="1" spans="1:7">
      <c r="A6" s="125"/>
      <c r="B6" s="125"/>
      <c r="C6" s="125"/>
      <c r="D6" s="125"/>
      <c r="E6" s="126" t="s">
        <v>21</v>
      </c>
      <c r="F6" s="127" t="s">
        <v>22</v>
      </c>
      <c r="G6" s="127" t="s">
        <v>56</v>
      </c>
    </row>
    <row r="7" ht="40.5" customHeight="1" spans="1:7">
      <c r="A7" s="128"/>
      <c r="B7" s="128"/>
      <c r="C7" s="128"/>
      <c r="D7" s="128"/>
      <c r="E7" s="126"/>
      <c r="F7" s="127"/>
      <c r="G7" s="127"/>
    </row>
    <row r="8" ht="21" customHeight="1" spans="1:7">
      <c r="A8" s="129" t="s">
        <v>24</v>
      </c>
      <c r="B8" s="129"/>
      <c r="C8" s="130"/>
      <c r="D8" s="130"/>
      <c r="E8" s="130"/>
      <c r="F8" s="130"/>
      <c r="G8" s="130"/>
    </row>
    <row r="9" ht="21" customHeight="1" spans="1:7">
      <c r="A9" s="129" t="s">
        <v>57</v>
      </c>
      <c r="B9" s="129"/>
      <c r="C9" s="130"/>
      <c r="D9" s="130"/>
      <c r="E9" s="131">
        <f t="shared" ref="E9:G9" si="0">E10+E11+E12+E13+E14+E15+E16+E17+E18+E19+E20+E21+E22+E23+E24+E25+E26+E27+E28+E29+E30+E31+E32+E33+E34+E35+E36+E37+E38+E39+E40+E41</f>
        <v>7448.10474144</v>
      </c>
      <c r="F9" s="131">
        <f t="shared" si="0"/>
        <v>7230.76314144</v>
      </c>
      <c r="G9" s="131">
        <f t="shared" si="0"/>
        <v>217.3416</v>
      </c>
    </row>
    <row r="10" ht="21" customHeight="1" spans="1:7">
      <c r="A10" s="129" t="s">
        <v>58</v>
      </c>
      <c r="B10" s="129" t="s">
        <v>59</v>
      </c>
      <c r="C10" s="129" t="s">
        <v>60</v>
      </c>
      <c r="D10" s="132" t="s">
        <v>25</v>
      </c>
      <c r="E10" s="131">
        <f t="shared" ref="E10:E41" si="1">F10+G10</f>
        <v>1.7136</v>
      </c>
      <c r="F10" s="131">
        <f>'附件3  02项目支出表（2026年）'!F10*1.02</f>
        <v>1.7136</v>
      </c>
      <c r="G10" s="131">
        <f>'附件3  02项目支出表（2026年）'!G10*1.02</f>
        <v>0</v>
      </c>
    </row>
    <row r="11" ht="21" customHeight="1" spans="1:7">
      <c r="A11" s="129" t="s">
        <v>61</v>
      </c>
      <c r="B11" s="129" t="s">
        <v>59</v>
      </c>
      <c r="C11" s="129" t="s">
        <v>62</v>
      </c>
      <c r="D11" s="132" t="s">
        <v>25</v>
      </c>
      <c r="E11" s="131">
        <f t="shared" si="1"/>
        <v>5.1</v>
      </c>
      <c r="F11" s="131">
        <f>'附件3  02项目支出表（2026年）'!F11*1.02</f>
        <v>5.1</v>
      </c>
      <c r="G11" s="131">
        <f>'附件3  02项目支出表（2026年）'!G11*1.02</f>
        <v>0</v>
      </c>
    </row>
    <row r="12" ht="21" customHeight="1" spans="1:7">
      <c r="A12" s="129" t="s">
        <v>63</v>
      </c>
      <c r="B12" s="129" t="s">
        <v>64</v>
      </c>
      <c r="C12" s="129" t="s">
        <v>65</v>
      </c>
      <c r="D12" s="132" t="s">
        <v>27</v>
      </c>
      <c r="E12" s="131">
        <f t="shared" si="1"/>
        <v>12.75</v>
      </c>
      <c r="F12" s="131">
        <f>'附件3  02项目支出表（2026年）'!F12*1.02</f>
        <v>12.75</v>
      </c>
      <c r="G12" s="131">
        <f>'附件3  02项目支出表（2026年）'!G12*1.02</f>
        <v>0</v>
      </c>
    </row>
    <row r="13" ht="21" customHeight="1" spans="1:7">
      <c r="A13" s="129" t="s">
        <v>66</v>
      </c>
      <c r="B13" s="129" t="s">
        <v>67</v>
      </c>
      <c r="C13" s="129" t="s">
        <v>67</v>
      </c>
      <c r="D13" s="132" t="s">
        <v>27</v>
      </c>
      <c r="E13" s="131">
        <f t="shared" si="1"/>
        <v>143.412</v>
      </c>
      <c r="F13" s="131">
        <f>'附件3  02项目支出表（2026年）'!F13*1.02</f>
        <v>143.412</v>
      </c>
      <c r="G13" s="131">
        <f>'附件3  02项目支出表（2026年）'!G13*1.02</f>
        <v>0</v>
      </c>
    </row>
    <row r="14" ht="21" customHeight="1" spans="1:7">
      <c r="A14" s="129" t="s">
        <v>68</v>
      </c>
      <c r="B14" s="129" t="s">
        <v>69</v>
      </c>
      <c r="C14" s="129" t="s">
        <v>70</v>
      </c>
      <c r="D14" s="132" t="s">
        <v>27</v>
      </c>
      <c r="E14" s="131">
        <f t="shared" si="1"/>
        <v>3.57</v>
      </c>
      <c r="F14" s="131">
        <f>'附件3  02项目支出表（2026年）'!F14*1.02</f>
        <v>3.57</v>
      </c>
      <c r="G14" s="131">
        <f>'附件3  02项目支出表（2026年）'!G14*1.02</f>
        <v>0</v>
      </c>
    </row>
    <row r="15" ht="21" customHeight="1" spans="1:7">
      <c r="A15" s="129" t="s">
        <v>71</v>
      </c>
      <c r="B15" s="129" t="s">
        <v>72</v>
      </c>
      <c r="C15" s="129" t="s">
        <v>72</v>
      </c>
      <c r="D15" s="132" t="s">
        <v>27</v>
      </c>
      <c r="E15" s="131">
        <f t="shared" si="1"/>
        <v>263.772</v>
      </c>
      <c r="F15" s="131">
        <f>'附件3  02项目支出表（2026年）'!F15*1.02</f>
        <v>263.772</v>
      </c>
      <c r="G15" s="131">
        <f>'附件3  02项目支出表（2026年）'!G15*1.02</f>
        <v>0</v>
      </c>
    </row>
    <row r="16" ht="21" customHeight="1" spans="1:7">
      <c r="A16" s="129" t="s">
        <v>73</v>
      </c>
      <c r="B16" s="129" t="s">
        <v>74</v>
      </c>
      <c r="C16" s="129" t="s">
        <v>74</v>
      </c>
      <c r="D16" s="132" t="s">
        <v>27</v>
      </c>
      <c r="E16" s="131">
        <f t="shared" si="1"/>
        <v>4.81848</v>
      </c>
      <c r="F16" s="131">
        <f>'附件3  02项目支出表（2026年）'!F16*1.02</f>
        <v>4.81848</v>
      </c>
      <c r="G16" s="131">
        <f>'附件3  02项目支出表（2026年）'!G16*1.02</f>
        <v>0</v>
      </c>
    </row>
    <row r="17" ht="21" customHeight="1" spans="1:7">
      <c r="A17" s="129" t="s">
        <v>75</v>
      </c>
      <c r="B17" s="129" t="s">
        <v>76</v>
      </c>
      <c r="C17" s="129" t="s">
        <v>77</v>
      </c>
      <c r="D17" s="132" t="s">
        <v>28</v>
      </c>
      <c r="E17" s="131">
        <f t="shared" si="1"/>
        <v>10.2</v>
      </c>
      <c r="F17" s="131">
        <f>'附件3  02项目支出表（2026年）'!F17*1.02</f>
        <v>10.2</v>
      </c>
      <c r="G17" s="131">
        <f>'附件3  02项目支出表（2026年）'!G17*1.02</f>
        <v>0</v>
      </c>
    </row>
    <row r="18" ht="21" customHeight="1" spans="1:7">
      <c r="A18" s="129" t="s">
        <v>78</v>
      </c>
      <c r="B18" s="129" t="s">
        <v>79</v>
      </c>
      <c r="C18" s="129" t="s">
        <v>79</v>
      </c>
      <c r="D18" s="132" t="s">
        <v>29</v>
      </c>
      <c r="E18" s="131">
        <f t="shared" si="1"/>
        <v>5.1</v>
      </c>
      <c r="F18" s="131">
        <f>'附件3  02项目支出表（2026年）'!F18*1.02</f>
        <v>5.1</v>
      </c>
      <c r="G18" s="131">
        <f>'附件3  02项目支出表（2026年）'!G18*1.02</f>
        <v>0</v>
      </c>
    </row>
    <row r="19" ht="21" customHeight="1" spans="1:7">
      <c r="A19" s="129" t="s">
        <v>80</v>
      </c>
      <c r="B19" s="129" t="s">
        <v>81</v>
      </c>
      <c r="C19" s="129" t="s">
        <v>82</v>
      </c>
      <c r="D19" s="132" t="s">
        <v>32</v>
      </c>
      <c r="E19" s="131">
        <f t="shared" si="1"/>
        <v>9.69</v>
      </c>
      <c r="F19" s="131">
        <f>'附件3  02项目支出表（2026年）'!F19*1.02</f>
        <v>9.69</v>
      </c>
      <c r="G19" s="131">
        <f>'附件3  02项目支出表（2026年）'!G19*1.02</f>
        <v>0</v>
      </c>
    </row>
    <row r="20" ht="21" customHeight="1" spans="1:7">
      <c r="A20" s="129" t="s">
        <v>83</v>
      </c>
      <c r="B20" s="129" t="s">
        <v>84</v>
      </c>
      <c r="C20" s="129" t="s">
        <v>85</v>
      </c>
      <c r="D20" s="132" t="s">
        <v>33</v>
      </c>
      <c r="E20" s="131">
        <f t="shared" si="1"/>
        <v>13.8924</v>
      </c>
      <c r="F20" s="131">
        <f>'附件3  02项目支出表（2026年）'!F20*1.02</f>
        <v>13.8924</v>
      </c>
      <c r="G20" s="131">
        <f>'附件3  02项目支出表（2026年）'!G20*1.02</f>
        <v>0</v>
      </c>
    </row>
    <row r="21" ht="21" customHeight="1" spans="1:7">
      <c r="A21" s="129" t="s">
        <v>86</v>
      </c>
      <c r="B21" s="129" t="s">
        <v>87</v>
      </c>
      <c r="C21" s="129" t="s">
        <v>87</v>
      </c>
      <c r="D21" s="132" t="s">
        <v>38</v>
      </c>
      <c r="E21" s="131">
        <f t="shared" si="1"/>
        <v>254.3982</v>
      </c>
      <c r="F21" s="131">
        <f>'附件3  02项目支出表（2026年）'!F21*1.02</f>
        <v>254.3982</v>
      </c>
      <c r="G21" s="131">
        <f>'附件3  02项目支出表（2026年）'!G21*1.02</f>
        <v>0</v>
      </c>
    </row>
    <row r="22" ht="21" customHeight="1" spans="1:7">
      <c r="A22" s="129" t="s">
        <v>88</v>
      </c>
      <c r="B22" s="133" t="s">
        <v>89</v>
      </c>
      <c r="C22" s="134" t="s">
        <v>90</v>
      </c>
      <c r="D22" s="132" t="s">
        <v>38</v>
      </c>
      <c r="E22" s="131">
        <f t="shared" si="1"/>
        <v>110.9046</v>
      </c>
      <c r="F22" s="131">
        <f>'附件3  02项目支出表（2026年）'!F22*1.02</f>
        <v>110.9046</v>
      </c>
      <c r="G22" s="131">
        <f>'附件3  02项目支出表（2026年）'!G22*1.02</f>
        <v>0</v>
      </c>
    </row>
    <row r="23" ht="21" customHeight="1" spans="1:7">
      <c r="A23" s="129" t="s">
        <v>91</v>
      </c>
      <c r="B23" s="129" t="s">
        <v>87</v>
      </c>
      <c r="C23" s="129" t="s">
        <v>87</v>
      </c>
      <c r="D23" s="132" t="s">
        <v>39</v>
      </c>
      <c r="E23" s="131">
        <f t="shared" si="1"/>
        <v>44.6658</v>
      </c>
      <c r="F23" s="131">
        <f>'附件3  02项目支出表（2026年）'!F23*1.02</f>
        <v>44.6658</v>
      </c>
      <c r="G23" s="131">
        <f>'附件3  02项目支出表（2026年）'!G23*1.02</f>
        <v>0</v>
      </c>
    </row>
    <row r="24" ht="21" customHeight="1" spans="1:7">
      <c r="A24" s="129" t="s">
        <v>92</v>
      </c>
      <c r="B24" s="129" t="s">
        <v>93</v>
      </c>
      <c r="C24" s="129" t="s">
        <v>94</v>
      </c>
      <c r="D24" s="132" t="s">
        <v>39</v>
      </c>
      <c r="E24" s="131">
        <f t="shared" si="1"/>
        <v>204</v>
      </c>
      <c r="F24" s="131">
        <f>'附件3  02项目支出表（2026年）'!F24*1.02</f>
        <v>204</v>
      </c>
      <c r="G24" s="131">
        <f>'附件3  02项目支出表（2026年）'!G24*1.02</f>
        <v>0</v>
      </c>
    </row>
    <row r="25" ht="21" customHeight="1" spans="1:7">
      <c r="A25" s="129" t="s">
        <v>95</v>
      </c>
      <c r="B25" s="129" t="s">
        <v>96</v>
      </c>
      <c r="C25" s="129" t="s">
        <v>97</v>
      </c>
      <c r="D25" s="132" t="s">
        <v>39</v>
      </c>
      <c r="E25" s="131">
        <f t="shared" si="1"/>
        <v>5.1</v>
      </c>
      <c r="F25" s="131">
        <f>'附件3  02项目支出表（2026年）'!F25*1.02</f>
        <v>5.1</v>
      </c>
      <c r="G25" s="131">
        <f>'附件3  02项目支出表（2026年）'!G25*1.02</f>
        <v>0</v>
      </c>
    </row>
    <row r="26" ht="21" customHeight="1" spans="1:7">
      <c r="A26" s="129" t="s">
        <v>98</v>
      </c>
      <c r="B26" s="129" t="s">
        <v>87</v>
      </c>
      <c r="C26" s="129" t="s">
        <v>87</v>
      </c>
      <c r="D26" s="132" t="s">
        <v>40</v>
      </c>
      <c r="E26" s="131">
        <f t="shared" si="1"/>
        <v>5814</v>
      </c>
      <c r="F26" s="131">
        <f>'附件3  02项目支出表（2026年）'!F26*1.02</f>
        <v>5814</v>
      </c>
      <c r="G26" s="131">
        <f>'附件3  02项目支出表（2026年）'!G26*1.02</f>
        <v>0</v>
      </c>
    </row>
    <row r="27" ht="21" customHeight="1" spans="1:7">
      <c r="A27" s="129" t="s">
        <v>99</v>
      </c>
      <c r="B27" s="129" t="s">
        <v>100</v>
      </c>
      <c r="C27" s="129" t="s">
        <v>101</v>
      </c>
      <c r="D27" s="132" t="s">
        <v>41</v>
      </c>
      <c r="E27" s="131">
        <f t="shared" si="1"/>
        <v>92.1876</v>
      </c>
      <c r="F27" s="131">
        <f>'附件3  02项目支出表（2026年）'!F27*1.02</f>
        <v>0</v>
      </c>
      <c r="G27" s="131">
        <f>'附件3  02项目支出表（2026年）'!G27*1.02</f>
        <v>92.1876</v>
      </c>
    </row>
    <row r="28" ht="21" customHeight="1" spans="1:7">
      <c r="A28" s="129" t="s">
        <v>102</v>
      </c>
      <c r="B28" s="129" t="s">
        <v>100</v>
      </c>
      <c r="C28" s="129" t="s">
        <v>103</v>
      </c>
      <c r="D28" s="132" t="s">
        <v>41</v>
      </c>
      <c r="E28" s="131">
        <f t="shared" si="1"/>
        <v>0.8976</v>
      </c>
      <c r="F28" s="131">
        <f>'附件3  02项目支出表（2026年）'!F28*1.02</f>
        <v>0</v>
      </c>
      <c r="G28" s="131">
        <f>'附件3  02项目支出表（2026年）'!G28*1.02</f>
        <v>0.8976</v>
      </c>
    </row>
    <row r="29" ht="21" customHeight="1" spans="1:7">
      <c r="A29" s="129" t="s">
        <v>104</v>
      </c>
      <c r="B29" s="129" t="s">
        <v>105</v>
      </c>
      <c r="C29" s="129" t="s">
        <v>106</v>
      </c>
      <c r="D29" s="132" t="s">
        <v>41</v>
      </c>
      <c r="E29" s="131">
        <f t="shared" si="1"/>
        <v>18.1866</v>
      </c>
      <c r="F29" s="131">
        <f>'附件3  02项目支出表（2026年）'!F29*1.02</f>
        <v>0</v>
      </c>
      <c r="G29" s="131">
        <f>'附件3  02项目支出表（2026年）'!G29*1.02</f>
        <v>18.1866</v>
      </c>
    </row>
    <row r="30" ht="21" customHeight="1" spans="1:7">
      <c r="A30" s="129" t="s">
        <v>107</v>
      </c>
      <c r="B30" s="129" t="s">
        <v>100</v>
      </c>
      <c r="C30" s="129" t="s">
        <v>108</v>
      </c>
      <c r="D30" s="132" t="s">
        <v>42</v>
      </c>
      <c r="E30" s="131">
        <f t="shared" si="1"/>
        <v>26.8923</v>
      </c>
      <c r="F30" s="131">
        <f>'附件3  02项目支出表（2026年）'!F30*1.02</f>
        <v>0</v>
      </c>
      <c r="G30" s="131">
        <f>'附件3  02项目支出表（2026年）'!G30*1.02</f>
        <v>26.8923</v>
      </c>
    </row>
    <row r="31" ht="21" customHeight="1" spans="1:7">
      <c r="A31" s="129" t="s">
        <v>109</v>
      </c>
      <c r="B31" s="129" t="s">
        <v>100</v>
      </c>
      <c r="C31" s="129" t="s">
        <v>110</v>
      </c>
      <c r="D31" s="132" t="s">
        <v>42</v>
      </c>
      <c r="E31" s="131">
        <f t="shared" si="1"/>
        <v>1.1679</v>
      </c>
      <c r="F31" s="131">
        <f>'附件3  02项目支出表（2026年）'!F31*1.02</f>
        <v>0</v>
      </c>
      <c r="G31" s="131">
        <f>'附件3  02项目支出表（2026年）'!G31*1.02</f>
        <v>1.1679</v>
      </c>
    </row>
    <row r="32" ht="21" customHeight="1" spans="1:7">
      <c r="A32" s="129" t="s">
        <v>111</v>
      </c>
      <c r="B32" s="129" t="s">
        <v>112</v>
      </c>
      <c r="C32" s="129" t="s">
        <v>113</v>
      </c>
      <c r="D32" s="132" t="s">
        <v>43</v>
      </c>
      <c r="E32" s="131">
        <f t="shared" si="1"/>
        <v>78.0096</v>
      </c>
      <c r="F32" s="131">
        <f>'附件3  02项目支出表（2026年）'!F32*1.02</f>
        <v>0</v>
      </c>
      <c r="G32" s="131">
        <f>'附件3  02项目支出表（2026年）'!G32*1.02</f>
        <v>78.0096</v>
      </c>
    </row>
    <row r="33" ht="21" customHeight="1" spans="1:7">
      <c r="A33" s="129" t="s">
        <v>114</v>
      </c>
      <c r="B33" s="129" t="s">
        <v>115</v>
      </c>
      <c r="C33" s="129" t="s">
        <v>115</v>
      </c>
      <c r="D33" s="132" t="s">
        <v>44</v>
      </c>
      <c r="E33" s="131">
        <f t="shared" si="1"/>
        <v>4.08</v>
      </c>
      <c r="F33" s="131">
        <f>'附件3  02项目支出表（2026年）'!F33*1.02</f>
        <v>4.08</v>
      </c>
      <c r="G33" s="131">
        <f>'附件3  02项目支出表（2026年）'!G33*1.02</f>
        <v>0</v>
      </c>
    </row>
    <row r="34" ht="21" customHeight="1" spans="1:7">
      <c r="A34" s="129" t="s">
        <v>116</v>
      </c>
      <c r="B34" s="129" t="s">
        <v>117</v>
      </c>
      <c r="C34" s="129" t="s">
        <v>118</v>
      </c>
      <c r="D34" s="132" t="s">
        <v>44</v>
      </c>
      <c r="E34" s="131">
        <f t="shared" si="1"/>
        <v>3.672</v>
      </c>
      <c r="F34" s="131">
        <f>'附件3  02项目支出表（2026年）'!F34*1.02</f>
        <v>3.672</v>
      </c>
      <c r="G34" s="131">
        <f>'附件3  02项目支出表（2026年）'!G34*1.02</f>
        <v>0</v>
      </c>
    </row>
    <row r="35" ht="21" customHeight="1" spans="1:7">
      <c r="A35" s="129" t="s">
        <v>119</v>
      </c>
      <c r="B35" s="129" t="s">
        <v>120</v>
      </c>
      <c r="C35" s="129" t="s">
        <v>121</v>
      </c>
      <c r="D35" s="132" t="s">
        <v>45</v>
      </c>
      <c r="E35" s="131">
        <f t="shared" si="1"/>
        <v>14.3106</v>
      </c>
      <c r="F35" s="131">
        <f>'附件3  02项目支出表（2026年）'!F35*1.02</f>
        <v>14.3106</v>
      </c>
      <c r="G35" s="131">
        <f>'附件3  02项目支出表（2026年）'!G35*1.02</f>
        <v>0</v>
      </c>
    </row>
    <row r="36" ht="21" customHeight="1" spans="1:7">
      <c r="A36" s="129" t="s">
        <v>122</v>
      </c>
      <c r="B36" s="129" t="s">
        <v>120</v>
      </c>
      <c r="C36" s="129" t="s">
        <v>123</v>
      </c>
      <c r="D36" s="132" t="s">
        <v>45</v>
      </c>
      <c r="E36" s="131">
        <f t="shared" si="1"/>
        <v>23.868</v>
      </c>
      <c r="F36" s="131">
        <f>'附件3  02项目支出表（2026年）'!F36*1.02</f>
        <v>23.868</v>
      </c>
      <c r="G36" s="131">
        <f>'附件3  02项目支出表（2026年）'!G36*1.02</f>
        <v>0</v>
      </c>
    </row>
    <row r="37" ht="21" customHeight="1" spans="1:7">
      <c r="A37" s="129" t="s">
        <v>124</v>
      </c>
      <c r="B37" s="129" t="s">
        <v>125</v>
      </c>
      <c r="C37" s="129" t="s">
        <v>125</v>
      </c>
      <c r="D37" s="132" t="s">
        <v>46</v>
      </c>
      <c r="E37" s="131">
        <f t="shared" si="1"/>
        <v>4.029</v>
      </c>
      <c r="F37" s="131">
        <f>'附件3  02项目支出表（2026年）'!F37*1.02</f>
        <v>4.029</v>
      </c>
      <c r="G37" s="131">
        <f>'附件3  02项目支出表（2026年）'!G37*1.02</f>
        <v>0</v>
      </c>
    </row>
    <row r="38" ht="21" customHeight="1" spans="1:7">
      <c r="A38" s="129" t="s">
        <v>126</v>
      </c>
      <c r="B38" s="129" t="s">
        <v>72</v>
      </c>
      <c r="C38" s="129" t="s">
        <v>72</v>
      </c>
      <c r="D38" s="132" t="s">
        <v>46</v>
      </c>
      <c r="E38" s="131">
        <f t="shared" si="1"/>
        <v>26.66674944</v>
      </c>
      <c r="F38" s="131">
        <f>'附件3  02项目支出表（2026年）'!F38*1.02</f>
        <v>26.66674944</v>
      </c>
      <c r="G38" s="131">
        <f>'附件3  02项目支出表（2026年）'!G38*1.02</f>
        <v>0</v>
      </c>
    </row>
    <row r="39" ht="21" customHeight="1" spans="1:7">
      <c r="A39" s="129" t="s">
        <v>127</v>
      </c>
      <c r="B39" s="129" t="s">
        <v>128</v>
      </c>
      <c r="C39" s="129" t="s">
        <v>128</v>
      </c>
      <c r="D39" s="132" t="s">
        <v>46</v>
      </c>
      <c r="E39" s="131">
        <f t="shared" si="1"/>
        <v>227.685012</v>
      </c>
      <c r="F39" s="131">
        <f>'附件3  02项目支出表（2026年）'!F39*1.02</f>
        <v>227.685012</v>
      </c>
      <c r="G39" s="131">
        <f>'附件3  02项目支出表（2026年）'!G39*1.02</f>
        <v>0</v>
      </c>
    </row>
    <row r="40" ht="21" customHeight="1" spans="1:7">
      <c r="A40" s="129" t="s">
        <v>129</v>
      </c>
      <c r="B40" s="129" t="s">
        <v>130</v>
      </c>
      <c r="C40" s="129" t="s">
        <v>131</v>
      </c>
      <c r="D40" s="132" t="s">
        <v>48</v>
      </c>
      <c r="E40" s="131">
        <f t="shared" si="1"/>
        <v>2.55</v>
      </c>
      <c r="F40" s="131">
        <f>'附件3  02项目支出表（2026年）'!F40*1.02</f>
        <v>2.55</v>
      </c>
      <c r="G40" s="131">
        <f>'附件3  02项目支出表（2026年）'!G40*1.02</f>
        <v>0</v>
      </c>
    </row>
    <row r="41" ht="21" customHeight="1" spans="1:7">
      <c r="A41" s="129" t="s">
        <v>132</v>
      </c>
      <c r="B41" s="129" t="s">
        <v>133</v>
      </c>
      <c r="C41" s="129" t="s">
        <v>134</v>
      </c>
      <c r="D41" s="132" t="s">
        <v>48</v>
      </c>
      <c r="E41" s="131">
        <f t="shared" si="1"/>
        <v>16.8147</v>
      </c>
      <c r="F41" s="131">
        <f>'附件3  02项目支出表（2026年）'!F41*1.02</f>
        <v>16.8147</v>
      </c>
      <c r="G41" s="131">
        <f>'附件3  02项目支出表（2026年）'!G41*1.02</f>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C5" sqref="C5:C7"/>
    </sheetView>
  </sheetViews>
  <sheetFormatPr defaultColWidth="9" defaultRowHeight="14.25" outlineLevelCol="6"/>
  <cols>
    <col min="1" max="1" width="12.125" customWidth="1"/>
    <col min="2" max="2" width="36.375" customWidth="1"/>
    <col min="3" max="3" width="51.125" customWidth="1"/>
    <col min="4" max="4" width="25.125" customWidth="1"/>
    <col min="5" max="7" width="11.375" customWidth="1"/>
  </cols>
  <sheetData>
    <row r="1" spans="1:7">
      <c r="G1" s="119" t="s">
        <v>137</v>
      </c>
    </row>
    <row r="2" ht="25.5" spans="1:7">
      <c r="A2" s="120" t="s">
        <v>138</v>
      </c>
      <c r="B2" s="120"/>
      <c r="C2" s="120"/>
      <c r="D2" s="120"/>
      <c r="E2" s="120"/>
      <c r="F2" s="120"/>
      <c r="G2" s="120"/>
    </row>
    <row r="4" spans="1:7">
      <c r="A4" s="121" t="s">
        <v>11</v>
      </c>
      <c r="B4" s="121"/>
      <c r="G4" t="s">
        <v>12</v>
      </c>
    </row>
    <row r="5" ht="21.95" customHeight="1" spans="1:7">
      <c r="A5" s="122" t="s">
        <v>51</v>
      </c>
      <c r="B5" s="122" t="s">
        <v>52</v>
      </c>
      <c r="C5" s="122" t="s">
        <v>53</v>
      </c>
      <c r="D5" s="123" t="s">
        <v>54</v>
      </c>
      <c r="E5" s="124" t="s">
        <v>55</v>
      </c>
      <c r="F5" s="124"/>
      <c r="G5" s="124"/>
    </row>
    <row r="6" ht="25.5" customHeight="1" spans="1:7">
      <c r="A6" s="125"/>
      <c r="B6" s="125"/>
      <c r="C6" s="125"/>
      <c r="D6" s="125"/>
      <c r="E6" s="126" t="s">
        <v>21</v>
      </c>
      <c r="F6" s="127" t="s">
        <v>22</v>
      </c>
      <c r="G6" s="127" t="s">
        <v>56</v>
      </c>
    </row>
    <row r="7" ht="40.5" customHeight="1" spans="1:7">
      <c r="A7" s="128"/>
      <c r="B7" s="128"/>
      <c r="C7" s="128"/>
      <c r="D7" s="128"/>
      <c r="E7" s="126"/>
      <c r="F7" s="127"/>
      <c r="G7" s="127"/>
    </row>
    <row r="8" ht="21" customHeight="1" spans="1:7">
      <c r="A8" s="129" t="s">
        <v>24</v>
      </c>
      <c r="B8" s="129"/>
      <c r="C8" s="130"/>
      <c r="D8" s="130"/>
      <c r="E8" s="130"/>
      <c r="F8" s="130"/>
      <c r="G8" s="130"/>
    </row>
    <row r="9" ht="21" customHeight="1" spans="1:7">
      <c r="A9" s="129" t="s">
        <v>57</v>
      </c>
      <c r="B9" s="129"/>
      <c r="C9" s="130"/>
      <c r="D9" s="130"/>
      <c r="E9" s="131">
        <f t="shared" ref="E9:G9" si="0">E10+E11+E12+E13+E14+E15+E16+E17+E18+E19+E20+E21+E22+E23+E24+E25+E26+E27+E28+E29+E30+E31+E32+E33+E34+E35+E36+E37+E38+E39+E40+E41</f>
        <v>7597.0668362688</v>
      </c>
      <c r="F9" s="131">
        <f t="shared" si="0"/>
        <v>7375.3784042688</v>
      </c>
      <c r="G9" s="131">
        <f t="shared" si="0"/>
        <v>221.688432</v>
      </c>
    </row>
    <row r="10" ht="21" customHeight="1" spans="1:7">
      <c r="A10" s="129" t="s">
        <v>58</v>
      </c>
      <c r="B10" s="129" t="s">
        <v>59</v>
      </c>
      <c r="C10" s="129" t="s">
        <v>60</v>
      </c>
      <c r="D10" s="132" t="s">
        <v>25</v>
      </c>
      <c r="E10" s="131">
        <f t="shared" ref="E10:E41" si="1">F10+G10</f>
        <v>1.747872</v>
      </c>
      <c r="F10" s="131">
        <f>'附件3  03项目支出表（2027年） '!F10*1.02</f>
        <v>1.747872</v>
      </c>
      <c r="G10" s="131">
        <f>'附件3  03项目支出表（2027年） '!G10*1.02</f>
        <v>0</v>
      </c>
    </row>
    <row r="11" ht="21" customHeight="1" spans="1:7">
      <c r="A11" s="129" t="s">
        <v>61</v>
      </c>
      <c r="B11" s="129" t="s">
        <v>59</v>
      </c>
      <c r="C11" s="129" t="s">
        <v>62</v>
      </c>
      <c r="D11" s="132" t="s">
        <v>25</v>
      </c>
      <c r="E11" s="131">
        <f t="shared" si="1"/>
        <v>5.202</v>
      </c>
      <c r="F11" s="131">
        <f>'附件3  03项目支出表（2027年） '!F11*1.02</f>
        <v>5.202</v>
      </c>
      <c r="G11" s="131">
        <f>'附件3  03项目支出表（2027年） '!G11*1.02</f>
        <v>0</v>
      </c>
    </row>
    <row r="12" ht="21" customHeight="1" spans="1:7">
      <c r="A12" s="129" t="s">
        <v>63</v>
      </c>
      <c r="B12" s="129" t="s">
        <v>64</v>
      </c>
      <c r="C12" s="129" t="s">
        <v>65</v>
      </c>
      <c r="D12" s="132" t="s">
        <v>27</v>
      </c>
      <c r="E12" s="131">
        <f t="shared" si="1"/>
        <v>13.005</v>
      </c>
      <c r="F12" s="131">
        <f>'附件3  03项目支出表（2027年） '!F12*1.02</f>
        <v>13.005</v>
      </c>
      <c r="G12" s="131">
        <f>'附件3  03项目支出表（2027年） '!G12*1.02</f>
        <v>0</v>
      </c>
    </row>
    <row r="13" ht="21" customHeight="1" spans="1:7">
      <c r="A13" s="129" t="s">
        <v>66</v>
      </c>
      <c r="B13" s="129" t="s">
        <v>67</v>
      </c>
      <c r="C13" s="129" t="s">
        <v>67</v>
      </c>
      <c r="D13" s="132" t="s">
        <v>27</v>
      </c>
      <c r="E13" s="131">
        <f t="shared" si="1"/>
        <v>146.28024</v>
      </c>
      <c r="F13" s="131">
        <f>'附件3  03项目支出表（2027年） '!F13*1.02</f>
        <v>146.28024</v>
      </c>
      <c r="G13" s="131">
        <f>'附件3  03项目支出表（2027年） '!G13*1.02</f>
        <v>0</v>
      </c>
    </row>
    <row r="14" ht="21" customHeight="1" spans="1:7">
      <c r="A14" s="129" t="s">
        <v>68</v>
      </c>
      <c r="B14" s="129" t="s">
        <v>69</v>
      </c>
      <c r="C14" s="129" t="s">
        <v>70</v>
      </c>
      <c r="D14" s="132" t="s">
        <v>27</v>
      </c>
      <c r="E14" s="131">
        <f t="shared" si="1"/>
        <v>3.6414</v>
      </c>
      <c r="F14" s="131">
        <f>'附件3  03项目支出表（2027年） '!F14*1.02</f>
        <v>3.6414</v>
      </c>
      <c r="G14" s="131">
        <f>'附件3  03项目支出表（2027年） '!G14*1.02</f>
        <v>0</v>
      </c>
    </row>
    <row r="15" ht="21" customHeight="1" spans="1:7">
      <c r="A15" s="129" t="s">
        <v>71</v>
      </c>
      <c r="B15" s="129" t="s">
        <v>72</v>
      </c>
      <c r="C15" s="129" t="s">
        <v>72</v>
      </c>
      <c r="D15" s="132" t="s">
        <v>27</v>
      </c>
      <c r="E15" s="131">
        <f t="shared" si="1"/>
        <v>269.04744</v>
      </c>
      <c r="F15" s="131">
        <f>'附件3  03项目支出表（2027年） '!F15*1.02</f>
        <v>269.04744</v>
      </c>
      <c r="G15" s="131">
        <f>'附件3  03项目支出表（2027年） '!G15*1.02</f>
        <v>0</v>
      </c>
    </row>
    <row r="16" ht="21" customHeight="1" spans="1:7">
      <c r="A16" s="129" t="s">
        <v>73</v>
      </c>
      <c r="B16" s="129" t="s">
        <v>74</v>
      </c>
      <c r="C16" s="129" t="s">
        <v>74</v>
      </c>
      <c r="D16" s="132" t="s">
        <v>27</v>
      </c>
      <c r="E16" s="131">
        <f t="shared" si="1"/>
        <v>4.9148496</v>
      </c>
      <c r="F16" s="131">
        <f>'附件3  03项目支出表（2027年） '!F16*1.02</f>
        <v>4.9148496</v>
      </c>
      <c r="G16" s="131">
        <f>'附件3  03项目支出表（2027年） '!G16*1.02</f>
        <v>0</v>
      </c>
    </row>
    <row r="17" ht="21" customHeight="1" spans="1:7">
      <c r="A17" s="129" t="s">
        <v>75</v>
      </c>
      <c r="B17" s="129" t="s">
        <v>76</v>
      </c>
      <c r="C17" s="129" t="s">
        <v>77</v>
      </c>
      <c r="D17" s="132" t="s">
        <v>28</v>
      </c>
      <c r="E17" s="131">
        <f t="shared" si="1"/>
        <v>10.404</v>
      </c>
      <c r="F17" s="131">
        <f>'附件3  03项目支出表（2027年） '!F17*1.02</f>
        <v>10.404</v>
      </c>
      <c r="G17" s="131">
        <f>'附件3  03项目支出表（2027年） '!G17*1.02</f>
        <v>0</v>
      </c>
    </row>
    <row r="18" ht="21" customHeight="1" spans="1:7">
      <c r="A18" s="129" t="s">
        <v>78</v>
      </c>
      <c r="B18" s="129" t="s">
        <v>79</v>
      </c>
      <c r="C18" s="129" t="s">
        <v>79</v>
      </c>
      <c r="D18" s="132" t="s">
        <v>29</v>
      </c>
      <c r="E18" s="131">
        <f t="shared" si="1"/>
        <v>5.202</v>
      </c>
      <c r="F18" s="131">
        <f>'附件3  03项目支出表（2027年） '!F18*1.02</f>
        <v>5.202</v>
      </c>
      <c r="G18" s="131">
        <f>'附件3  03项目支出表（2027年） '!G18*1.02</f>
        <v>0</v>
      </c>
    </row>
    <row r="19" ht="21" customHeight="1" spans="1:7">
      <c r="A19" s="129" t="s">
        <v>80</v>
      </c>
      <c r="B19" s="129" t="s">
        <v>81</v>
      </c>
      <c r="C19" s="129" t="s">
        <v>82</v>
      </c>
      <c r="D19" s="132" t="s">
        <v>32</v>
      </c>
      <c r="E19" s="131">
        <f t="shared" si="1"/>
        <v>9.8838</v>
      </c>
      <c r="F19" s="131">
        <f>'附件3  03项目支出表（2027年） '!F19*1.02</f>
        <v>9.8838</v>
      </c>
      <c r="G19" s="131">
        <f>'附件3  03项目支出表（2027年） '!G19*1.02</f>
        <v>0</v>
      </c>
    </row>
    <row r="20" ht="21" customHeight="1" spans="1:7">
      <c r="A20" s="129" t="s">
        <v>83</v>
      </c>
      <c r="B20" s="129" t="s">
        <v>84</v>
      </c>
      <c r="C20" s="129" t="s">
        <v>85</v>
      </c>
      <c r="D20" s="132" t="s">
        <v>33</v>
      </c>
      <c r="E20" s="131">
        <f t="shared" si="1"/>
        <v>14.170248</v>
      </c>
      <c r="F20" s="131">
        <f>'附件3  03项目支出表（2027年） '!F20*1.02</f>
        <v>14.170248</v>
      </c>
      <c r="G20" s="131">
        <f>'附件3  03项目支出表（2027年） '!G20*1.02</f>
        <v>0</v>
      </c>
    </row>
    <row r="21" ht="21" customHeight="1" spans="1:7">
      <c r="A21" s="129" t="s">
        <v>86</v>
      </c>
      <c r="B21" s="129" t="s">
        <v>87</v>
      </c>
      <c r="C21" s="129" t="s">
        <v>87</v>
      </c>
      <c r="D21" s="132" t="s">
        <v>38</v>
      </c>
      <c r="E21" s="131">
        <f t="shared" si="1"/>
        <v>259.486164</v>
      </c>
      <c r="F21" s="131">
        <f>'附件3  03项目支出表（2027年） '!F21*1.02</f>
        <v>259.486164</v>
      </c>
      <c r="G21" s="131">
        <f>'附件3  03项目支出表（2027年） '!G21*1.02</f>
        <v>0</v>
      </c>
    </row>
    <row r="22" ht="21" customHeight="1" spans="1:7">
      <c r="A22" s="129" t="s">
        <v>88</v>
      </c>
      <c r="B22" s="133" t="s">
        <v>89</v>
      </c>
      <c r="C22" s="134" t="s">
        <v>90</v>
      </c>
      <c r="D22" s="132" t="s">
        <v>38</v>
      </c>
      <c r="E22" s="131">
        <f t="shared" si="1"/>
        <v>113.122692</v>
      </c>
      <c r="F22" s="131">
        <f>'附件3  03项目支出表（2027年） '!F22*1.02</f>
        <v>113.122692</v>
      </c>
      <c r="G22" s="131">
        <f>'附件3  03项目支出表（2027年） '!G22*1.02</f>
        <v>0</v>
      </c>
    </row>
    <row r="23" ht="21" customHeight="1" spans="1:7">
      <c r="A23" s="129" t="s">
        <v>91</v>
      </c>
      <c r="B23" s="129" t="s">
        <v>87</v>
      </c>
      <c r="C23" s="129" t="s">
        <v>87</v>
      </c>
      <c r="D23" s="132" t="s">
        <v>39</v>
      </c>
      <c r="E23" s="131">
        <f t="shared" si="1"/>
        <v>45.559116</v>
      </c>
      <c r="F23" s="131">
        <f>'附件3  03项目支出表（2027年） '!F23*1.02</f>
        <v>45.559116</v>
      </c>
      <c r="G23" s="131">
        <f>'附件3  03项目支出表（2027年） '!G23*1.02</f>
        <v>0</v>
      </c>
    </row>
    <row r="24" ht="21" customHeight="1" spans="1:7">
      <c r="A24" s="129" t="s">
        <v>92</v>
      </c>
      <c r="B24" s="129" t="s">
        <v>93</v>
      </c>
      <c r="C24" s="129" t="s">
        <v>94</v>
      </c>
      <c r="D24" s="132" t="s">
        <v>39</v>
      </c>
      <c r="E24" s="131">
        <f t="shared" si="1"/>
        <v>208.08</v>
      </c>
      <c r="F24" s="131">
        <f>'附件3  03项目支出表（2027年） '!F24*1.02</f>
        <v>208.08</v>
      </c>
      <c r="G24" s="131">
        <f>'附件3  03项目支出表（2027年） '!G24*1.02</f>
        <v>0</v>
      </c>
    </row>
    <row r="25" ht="21" customHeight="1" spans="1:7">
      <c r="A25" s="129" t="s">
        <v>95</v>
      </c>
      <c r="B25" s="129" t="s">
        <v>96</v>
      </c>
      <c r="C25" s="129" t="s">
        <v>97</v>
      </c>
      <c r="D25" s="132" t="s">
        <v>39</v>
      </c>
      <c r="E25" s="131">
        <f t="shared" si="1"/>
        <v>5.202</v>
      </c>
      <c r="F25" s="131">
        <f>'附件3  03项目支出表（2027年） '!F25*1.02</f>
        <v>5.202</v>
      </c>
      <c r="G25" s="131">
        <f>'附件3  03项目支出表（2027年） '!G25*1.02</f>
        <v>0</v>
      </c>
    </row>
    <row r="26" ht="21" customHeight="1" spans="1:7">
      <c r="A26" s="129" t="s">
        <v>98</v>
      </c>
      <c r="B26" s="129" t="s">
        <v>87</v>
      </c>
      <c r="C26" s="129" t="s">
        <v>87</v>
      </c>
      <c r="D26" s="132" t="s">
        <v>40</v>
      </c>
      <c r="E26" s="131">
        <f t="shared" si="1"/>
        <v>5930.28</v>
      </c>
      <c r="F26" s="131">
        <f>'附件3  03项目支出表（2027年） '!F26*1.02</f>
        <v>5930.28</v>
      </c>
      <c r="G26" s="131">
        <f>'附件3  03项目支出表（2027年） '!G26*1.02</f>
        <v>0</v>
      </c>
    </row>
    <row r="27" ht="21" customHeight="1" spans="1:7">
      <c r="A27" s="129" t="s">
        <v>99</v>
      </c>
      <c r="B27" s="129" t="s">
        <v>100</v>
      </c>
      <c r="C27" s="129" t="s">
        <v>101</v>
      </c>
      <c r="D27" s="132" t="s">
        <v>41</v>
      </c>
      <c r="E27" s="131">
        <f t="shared" si="1"/>
        <v>94.031352</v>
      </c>
      <c r="F27" s="131">
        <f>'附件3  03项目支出表（2027年） '!F27*1.02</f>
        <v>0</v>
      </c>
      <c r="G27" s="131">
        <f>'附件3  03项目支出表（2027年） '!G27*1.02</f>
        <v>94.031352</v>
      </c>
    </row>
    <row r="28" ht="21" customHeight="1" spans="1:7">
      <c r="A28" s="129" t="s">
        <v>102</v>
      </c>
      <c r="B28" s="129" t="s">
        <v>100</v>
      </c>
      <c r="C28" s="129" t="s">
        <v>103</v>
      </c>
      <c r="D28" s="132" t="s">
        <v>41</v>
      </c>
      <c r="E28" s="131">
        <f t="shared" si="1"/>
        <v>0.915552</v>
      </c>
      <c r="F28" s="131">
        <f>'附件3  03项目支出表（2027年） '!F28*1.02</f>
        <v>0</v>
      </c>
      <c r="G28" s="131">
        <f>'附件3  03项目支出表（2027年） '!G28*1.02</f>
        <v>0.915552</v>
      </c>
    </row>
    <row r="29" ht="21" customHeight="1" spans="1:7">
      <c r="A29" s="129" t="s">
        <v>104</v>
      </c>
      <c r="B29" s="129" t="s">
        <v>105</v>
      </c>
      <c r="C29" s="129" t="s">
        <v>106</v>
      </c>
      <c r="D29" s="132" t="s">
        <v>41</v>
      </c>
      <c r="E29" s="131">
        <f t="shared" si="1"/>
        <v>18.550332</v>
      </c>
      <c r="F29" s="131">
        <f>'附件3  03项目支出表（2027年） '!F29*1.02</f>
        <v>0</v>
      </c>
      <c r="G29" s="131">
        <f>'附件3  03项目支出表（2027年） '!G29*1.02</f>
        <v>18.550332</v>
      </c>
    </row>
    <row r="30" ht="21" customHeight="1" spans="1:7">
      <c r="A30" s="129" t="s">
        <v>107</v>
      </c>
      <c r="B30" s="129" t="s">
        <v>100</v>
      </c>
      <c r="C30" s="129" t="s">
        <v>108</v>
      </c>
      <c r="D30" s="132" t="s">
        <v>42</v>
      </c>
      <c r="E30" s="131">
        <f t="shared" si="1"/>
        <v>27.430146</v>
      </c>
      <c r="F30" s="131">
        <f>'附件3  03项目支出表（2027年） '!F30*1.02</f>
        <v>0</v>
      </c>
      <c r="G30" s="131">
        <f>'附件3  03项目支出表（2027年） '!G30*1.02</f>
        <v>27.430146</v>
      </c>
    </row>
    <row r="31" ht="21" customHeight="1" spans="1:7">
      <c r="A31" s="129" t="s">
        <v>109</v>
      </c>
      <c r="B31" s="129" t="s">
        <v>100</v>
      </c>
      <c r="C31" s="129" t="s">
        <v>110</v>
      </c>
      <c r="D31" s="132" t="s">
        <v>42</v>
      </c>
      <c r="E31" s="131">
        <f t="shared" si="1"/>
        <v>1.191258</v>
      </c>
      <c r="F31" s="131">
        <f>'附件3  03项目支出表（2027年） '!F31*1.02</f>
        <v>0</v>
      </c>
      <c r="G31" s="131">
        <f>'附件3  03项目支出表（2027年） '!G31*1.02</f>
        <v>1.191258</v>
      </c>
    </row>
    <row r="32" ht="21" customHeight="1" spans="1:7">
      <c r="A32" s="129" t="s">
        <v>111</v>
      </c>
      <c r="B32" s="129" t="s">
        <v>112</v>
      </c>
      <c r="C32" s="129" t="s">
        <v>113</v>
      </c>
      <c r="D32" s="132" t="s">
        <v>43</v>
      </c>
      <c r="E32" s="131">
        <f t="shared" si="1"/>
        <v>79.569792</v>
      </c>
      <c r="F32" s="131">
        <f>'附件3  03项目支出表（2027年） '!F32*1.02</f>
        <v>0</v>
      </c>
      <c r="G32" s="131">
        <f>'附件3  03项目支出表（2027年） '!G32*1.02</f>
        <v>79.569792</v>
      </c>
    </row>
    <row r="33" ht="21" customHeight="1" spans="1:7">
      <c r="A33" s="129" t="s">
        <v>114</v>
      </c>
      <c r="B33" s="129" t="s">
        <v>115</v>
      </c>
      <c r="C33" s="129" t="s">
        <v>115</v>
      </c>
      <c r="D33" s="132" t="s">
        <v>44</v>
      </c>
      <c r="E33" s="131">
        <f t="shared" si="1"/>
        <v>4.1616</v>
      </c>
      <c r="F33" s="131">
        <f>'附件3  03项目支出表（2027年） '!F33*1.02</f>
        <v>4.1616</v>
      </c>
      <c r="G33" s="131">
        <f>'附件3  03项目支出表（2027年） '!G33*1.02</f>
        <v>0</v>
      </c>
    </row>
    <row r="34" ht="21" customHeight="1" spans="1:7">
      <c r="A34" s="129" t="s">
        <v>116</v>
      </c>
      <c r="B34" s="129" t="s">
        <v>117</v>
      </c>
      <c r="C34" s="129" t="s">
        <v>118</v>
      </c>
      <c r="D34" s="132" t="s">
        <v>44</v>
      </c>
      <c r="E34" s="131">
        <f t="shared" si="1"/>
        <v>3.74544</v>
      </c>
      <c r="F34" s="131">
        <f>'附件3  03项目支出表（2027年） '!F34*1.02</f>
        <v>3.74544</v>
      </c>
      <c r="G34" s="131">
        <f>'附件3  03项目支出表（2027年） '!G34*1.02</f>
        <v>0</v>
      </c>
    </row>
    <row r="35" ht="21" customHeight="1" spans="1:7">
      <c r="A35" s="129" t="s">
        <v>119</v>
      </c>
      <c r="B35" s="129" t="s">
        <v>120</v>
      </c>
      <c r="C35" s="129" t="s">
        <v>121</v>
      </c>
      <c r="D35" s="132" t="s">
        <v>45</v>
      </c>
      <c r="E35" s="131">
        <f t="shared" si="1"/>
        <v>14.596812</v>
      </c>
      <c r="F35" s="131">
        <f>'附件3  03项目支出表（2027年） '!F35*1.02</f>
        <v>14.596812</v>
      </c>
      <c r="G35" s="131">
        <f>'附件3  03项目支出表（2027年） '!G35*1.02</f>
        <v>0</v>
      </c>
    </row>
    <row r="36" ht="21" customHeight="1" spans="1:7">
      <c r="A36" s="129" t="s">
        <v>122</v>
      </c>
      <c r="B36" s="129" t="s">
        <v>120</v>
      </c>
      <c r="C36" s="129" t="s">
        <v>123</v>
      </c>
      <c r="D36" s="132" t="s">
        <v>45</v>
      </c>
      <c r="E36" s="131">
        <f t="shared" si="1"/>
        <v>24.34536</v>
      </c>
      <c r="F36" s="131">
        <f>'附件3  03项目支出表（2027年） '!F36*1.02</f>
        <v>24.34536</v>
      </c>
      <c r="G36" s="131">
        <f>'附件3  03项目支出表（2027年） '!G36*1.02</f>
        <v>0</v>
      </c>
    </row>
    <row r="37" ht="21" customHeight="1" spans="1:7">
      <c r="A37" s="129" t="s">
        <v>124</v>
      </c>
      <c r="B37" s="129" t="s">
        <v>125</v>
      </c>
      <c r="C37" s="129" t="s">
        <v>125</v>
      </c>
      <c r="D37" s="132" t="s">
        <v>46</v>
      </c>
      <c r="E37" s="131">
        <f t="shared" si="1"/>
        <v>4.10958</v>
      </c>
      <c r="F37" s="131">
        <f>'附件3  03项目支出表（2027年） '!F37*1.02</f>
        <v>4.10958</v>
      </c>
      <c r="G37" s="131">
        <f>'附件3  03项目支出表（2027年） '!G37*1.02</f>
        <v>0</v>
      </c>
    </row>
    <row r="38" ht="21" customHeight="1" spans="1:7">
      <c r="A38" s="129" t="s">
        <v>126</v>
      </c>
      <c r="B38" s="129" t="s">
        <v>72</v>
      </c>
      <c r="C38" s="129" t="s">
        <v>72</v>
      </c>
      <c r="D38" s="132" t="s">
        <v>46</v>
      </c>
      <c r="E38" s="131">
        <f t="shared" si="1"/>
        <v>27.2000844288</v>
      </c>
      <c r="F38" s="131">
        <f>'附件3  03项目支出表（2027年） '!F38*1.02</f>
        <v>27.2000844288</v>
      </c>
      <c r="G38" s="131">
        <f>'附件3  03项目支出表（2027年） '!G38*1.02</f>
        <v>0</v>
      </c>
    </row>
    <row r="39" ht="21" customHeight="1" spans="1:7">
      <c r="A39" s="129" t="s">
        <v>127</v>
      </c>
      <c r="B39" s="129" t="s">
        <v>128</v>
      </c>
      <c r="C39" s="129" t="s">
        <v>128</v>
      </c>
      <c r="D39" s="132" t="s">
        <v>46</v>
      </c>
      <c r="E39" s="131">
        <f t="shared" si="1"/>
        <v>232.23871224</v>
      </c>
      <c r="F39" s="131">
        <f>'附件3  03项目支出表（2027年） '!F39*1.02</f>
        <v>232.23871224</v>
      </c>
      <c r="G39" s="131">
        <f>'附件3  03项目支出表（2027年） '!G39*1.02</f>
        <v>0</v>
      </c>
    </row>
    <row r="40" ht="21" customHeight="1" spans="1:7">
      <c r="A40" s="129" t="s">
        <v>129</v>
      </c>
      <c r="B40" s="129" t="s">
        <v>130</v>
      </c>
      <c r="C40" s="129" t="s">
        <v>131</v>
      </c>
      <c r="D40" s="132" t="s">
        <v>48</v>
      </c>
      <c r="E40" s="131">
        <f t="shared" si="1"/>
        <v>2.601</v>
      </c>
      <c r="F40" s="131">
        <f>'附件3  03项目支出表（2027年） '!F40*1.02</f>
        <v>2.601</v>
      </c>
      <c r="G40" s="131">
        <f>'附件3  03项目支出表（2027年） '!G40*1.02</f>
        <v>0</v>
      </c>
    </row>
    <row r="41" ht="21" customHeight="1" spans="1:7">
      <c r="A41" s="129" t="s">
        <v>132</v>
      </c>
      <c r="B41" s="129" t="s">
        <v>133</v>
      </c>
      <c r="C41" s="129" t="s">
        <v>134</v>
      </c>
      <c r="D41" s="132" t="s">
        <v>48</v>
      </c>
      <c r="E41" s="131">
        <f t="shared" si="1"/>
        <v>17.150994</v>
      </c>
      <c r="F41" s="131">
        <f>'附件3  03项目支出表（2027年） '!F41*1.02</f>
        <v>17.150994</v>
      </c>
      <c r="G41" s="131">
        <f>'附件3  03项目支出表（2027年） '!G41*1.02</f>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G16" sqref="G16"/>
    </sheetView>
  </sheetViews>
  <sheetFormatPr defaultColWidth="9" defaultRowHeight="14.25"/>
  <cols>
    <col min="1" max="1" width="3.5" style="4" customWidth="1"/>
    <col min="2" max="2" width="7.5" style="4" customWidth="1"/>
    <col min="3" max="3" width="17.875" style="4" customWidth="1"/>
    <col min="4" max="4" width="8.25" style="4" customWidth="1"/>
    <col min="5" max="5" width="12" style="4" customWidth="1"/>
    <col min="6" max="6" width="4.375" style="4" customWidth="1"/>
    <col min="7" max="7" width="4.875" style="4" customWidth="1"/>
    <col min="8" max="8" width="4.625" style="4" customWidth="1"/>
    <col min="9" max="9" width="4" style="4" customWidth="1"/>
    <col min="10" max="10" width="5.125" style="4" customWidth="1"/>
    <col min="11"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139</v>
      </c>
      <c r="B1" s="98"/>
      <c r="C1" s="98"/>
      <c r="D1" s="98"/>
      <c r="E1" s="98"/>
      <c r="F1" s="98"/>
    </row>
    <row r="2" ht="28.5" customHeight="1" spans="1:21">
      <c r="A2" s="99" t="s">
        <v>140</v>
      </c>
      <c r="B2" s="99"/>
      <c r="C2" s="99"/>
      <c r="D2" s="99"/>
      <c r="E2" s="99"/>
      <c r="F2" s="99"/>
      <c r="G2" s="99"/>
      <c r="H2" s="99"/>
      <c r="I2" s="99"/>
      <c r="J2" s="99"/>
      <c r="K2" s="99"/>
      <c r="L2" s="99"/>
      <c r="M2" s="99"/>
      <c r="N2" s="99"/>
      <c r="O2" s="99"/>
      <c r="P2" s="99"/>
      <c r="Q2" s="99"/>
      <c r="R2" s="99"/>
      <c r="S2" s="99"/>
      <c r="T2" s="99"/>
      <c r="U2" s="99"/>
    </row>
    <row r="3" ht="21" customHeight="1" spans="1:21">
      <c r="T3" s="4" t="s">
        <v>12</v>
      </c>
    </row>
    <row r="4" s="96" customFormat="1" ht="21.75" customHeight="1" spans="1:21">
      <c r="A4" s="100" t="s">
        <v>141</v>
      </c>
      <c r="B4" s="100" t="s">
        <v>142</v>
      </c>
      <c r="C4" s="100" t="s">
        <v>143</v>
      </c>
      <c r="D4" s="100" t="s">
        <v>144</v>
      </c>
      <c r="E4" s="101" t="s">
        <v>145</v>
      </c>
      <c r="F4" s="101" t="s">
        <v>146</v>
      </c>
      <c r="G4" s="101" t="s">
        <v>147</v>
      </c>
      <c r="H4" s="101"/>
      <c r="I4" s="102" t="s">
        <v>148</v>
      </c>
      <c r="J4" s="103"/>
      <c r="K4" s="103"/>
      <c r="L4" s="103"/>
      <c r="M4" s="103"/>
      <c r="N4" s="103"/>
      <c r="O4" s="104"/>
      <c r="P4" s="104"/>
      <c r="Q4" s="104"/>
      <c r="R4" s="104"/>
      <c r="S4" s="104"/>
      <c r="T4" s="104"/>
      <c r="U4" s="105"/>
    </row>
    <row r="5" s="96" customFormat="1" ht="28.5" customHeight="1" spans="1:21">
      <c r="A5" s="106"/>
      <c r="B5" s="106"/>
      <c r="C5" s="106"/>
      <c r="D5" s="106"/>
      <c r="E5" s="101"/>
      <c r="F5" s="101"/>
      <c r="G5" s="101" t="s">
        <v>19</v>
      </c>
      <c r="H5" s="107" t="s">
        <v>20</v>
      </c>
      <c r="I5" s="101" t="s">
        <v>18</v>
      </c>
      <c r="J5" s="101" t="s">
        <v>149</v>
      </c>
      <c r="K5" s="101" t="s">
        <v>150</v>
      </c>
      <c r="L5" s="101" t="s">
        <v>151</v>
      </c>
      <c r="M5" s="101" t="s">
        <v>152</v>
      </c>
      <c r="N5" s="101" t="s">
        <v>153</v>
      </c>
      <c r="O5" s="105" t="s">
        <v>154</v>
      </c>
      <c r="P5" s="101" t="s">
        <v>155</v>
      </c>
      <c r="Q5" s="101" t="s">
        <v>156</v>
      </c>
      <c r="R5" s="101" t="s">
        <v>157</v>
      </c>
      <c r="S5" s="101" t="s">
        <v>158</v>
      </c>
      <c r="T5" s="101" t="s">
        <v>159</v>
      </c>
      <c r="U5" s="101"/>
    </row>
    <row r="6" s="96" customFormat="1" ht="60" customHeight="1" spans="1:21">
      <c r="A6" s="108"/>
      <c r="B6" s="108"/>
      <c r="C6" s="108"/>
      <c r="D6" s="108"/>
      <c r="E6" s="101"/>
      <c r="F6" s="101"/>
      <c r="G6" s="101"/>
      <c r="H6" s="107"/>
      <c r="I6" s="101"/>
      <c r="J6" s="101"/>
      <c r="K6" s="101"/>
      <c r="L6" s="101"/>
      <c r="M6" s="101"/>
      <c r="N6" s="101"/>
      <c r="O6" s="105"/>
      <c r="P6" s="101"/>
      <c r="Q6" s="101"/>
      <c r="R6" s="101"/>
      <c r="S6" s="101"/>
      <c r="T6" s="101" t="s">
        <v>160</v>
      </c>
      <c r="U6" s="101" t="s">
        <v>161</v>
      </c>
    </row>
    <row r="7" s="97" customFormat="1" ht="12" spans="1:21">
      <c r="A7" s="109">
        <v>1</v>
      </c>
      <c r="B7" s="109">
        <v>912001</v>
      </c>
      <c r="C7" s="110" t="s">
        <v>3</v>
      </c>
      <c r="D7" s="110"/>
      <c r="E7" s="110" t="s">
        <v>162</v>
      </c>
      <c r="F7" s="110">
        <v>3200</v>
      </c>
      <c r="G7" s="110"/>
      <c r="H7" s="111">
        <v>3200</v>
      </c>
      <c r="I7" s="110"/>
      <c r="J7" s="110">
        <v>3200</v>
      </c>
      <c r="K7" s="110"/>
      <c r="L7" s="110"/>
      <c r="M7" s="110"/>
      <c r="N7" s="110"/>
      <c r="O7" s="112"/>
      <c r="P7" s="110"/>
      <c r="Q7" s="110"/>
      <c r="R7" s="110"/>
      <c r="S7" s="110"/>
      <c r="T7" s="110"/>
      <c r="U7" s="110"/>
    </row>
    <row r="8" spans="1:21">
      <c r="A8" s="93"/>
      <c r="B8" s="93"/>
      <c r="C8" s="93"/>
      <c r="D8" s="93"/>
      <c r="E8" s="93"/>
      <c r="F8" s="93"/>
      <c r="G8" s="93"/>
      <c r="H8" s="113"/>
      <c r="I8" s="93"/>
      <c r="J8" s="93"/>
      <c r="K8" s="93"/>
      <c r="L8" s="93"/>
      <c r="M8" s="93"/>
      <c r="N8" s="93"/>
      <c r="O8" s="114"/>
      <c r="P8" s="93"/>
      <c r="Q8" s="93"/>
      <c r="R8" s="93"/>
      <c r="S8" s="93"/>
      <c r="T8" s="93"/>
      <c r="U8" s="93"/>
    </row>
    <row r="9" spans="1:21">
      <c r="A9" s="93"/>
      <c r="B9" s="93"/>
      <c r="C9" s="93"/>
      <c r="D9" s="93"/>
      <c r="E9" s="93"/>
      <c r="F9" s="93"/>
      <c r="G9" s="93"/>
      <c r="H9" s="113"/>
      <c r="I9" s="93"/>
      <c r="J9" s="93"/>
      <c r="K9" s="93"/>
      <c r="L9" s="93"/>
      <c r="M9" s="93"/>
      <c r="N9" s="93"/>
      <c r="O9" s="114"/>
      <c r="P9" s="93"/>
      <c r="Q9" s="93"/>
      <c r="R9" s="93"/>
      <c r="S9" s="93"/>
      <c r="T9" s="93"/>
      <c r="U9" s="93"/>
    </row>
    <row r="10" spans="1:21">
      <c r="A10" s="93"/>
      <c r="B10" s="93"/>
      <c r="C10" s="93"/>
      <c r="D10" s="93"/>
      <c r="E10" s="93"/>
      <c r="F10" s="93"/>
      <c r="G10" s="93"/>
      <c r="H10" s="113"/>
      <c r="I10" s="93"/>
      <c r="J10" s="93"/>
      <c r="K10" s="93"/>
      <c r="L10" s="93"/>
      <c r="M10" s="93"/>
      <c r="N10" s="93"/>
      <c r="O10" s="114"/>
      <c r="P10" s="93"/>
      <c r="Q10" s="93"/>
      <c r="R10" s="93"/>
      <c r="S10" s="93"/>
      <c r="T10" s="93"/>
      <c r="U10" s="93"/>
    </row>
    <row r="11" spans="1:21">
      <c r="A11" s="93"/>
      <c r="B11" s="93"/>
      <c r="C11" s="93"/>
      <c r="D11" s="93"/>
      <c r="E11" s="93"/>
      <c r="F11" s="93"/>
      <c r="G11" s="93"/>
      <c r="H11" s="93"/>
      <c r="I11" s="115"/>
      <c r="J11" s="115"/>
      <c r="K11" s="115"/>
      <c r="L11" s="115"/>
      <c r="M11" s="115"/>
      <c r="N11" s="115"/>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6" t="s">
        <v>163</v>
      </c>
      <c r="B25" s="116"/>
      <c r="C25" s="116"/>
      <c r="D25" s="116"/>
      <c r="E25" s="116"/>
      <c r="F25" s="116"/>
      <c r="G25" s="116"/>
      <c r="H25" s="116"/>
      <c r="I25" s="116"/>
      <c r="J25" s="116"/>
      <c r="K25" s="116"/>
      <c r="L25" s="116"/>
      <c r="M25" s="116"/>
      <c r="N25" s="116"/>
      <c r="O25" s="116"/>
      <c r="P25" s="116"/>
      <c r="Q25" s="116"/>
      <c r="R25" s="116"/>
      <c r="S25" s="116"/>
      <c r="T25" s="116"/>
      <c r="U25" s="116"/>
    </row>
    <row r="26" ht="36" customHeight="1" spans="1:21">
      <c r="A26" s="117" t="s">
        <v>164</v>
      </c>
      <c r="B26" s="117"/>
      <c r="C26" s="117"/>
      <c r="D26" s="117"/>
      <c r="E26" s="117"/>
      <c r="F26" s="117"/>
      <c r="G26" s="117"/>
      <c r="H26" s="117"/>
      <c r="I26" s="117"/>
      <c r="J26" s="117"/>
      <c r="K26" s="117"/>
      <c r="L26" s="117"/>
      <c r="M26" s="117"/>
      <c r="N26" s="117"/>
      <c r="O26" s="117"/>
      <c r="P26" s="117"/>
      <c r="Q26" s="117"/>
      <c r="R26" s="117"/>
      <c r="S26" s="117"/>
      <c r="T26" s="117"/>
      <c r="U26" s="117"/>
    </row>
    <row r="27" spans="1:21">
      <c r="A27" s="118"/>
      <c r="B27" s="118"/>
      <c r="C27" s="118"/>
      <c r="D27" s="118"/>
      <c r="E27" s="118"/>
      <c r="F27" s="118"/>
      <c r="G27" s="118"/>
      <c r="H27" s="118"/>
      <c r="I27" s="118"/>
      <c r="J27" s="118"/>
      <c r="K27" s="118"/>
      <c r="L27" s="118"/>
      <c r="M27" s="118"/>
      <c r="N27" s="118"/>
      <c r="O27" s="118"/>
      <c r="P27" s="118"/>
      <c r="Q27" s="118"/>
      <c r="R27" s="118"/>
      <c r="S27" s="118"/>
      <c r="T27" s="118"/>
      <c r="U27" s="11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165</v>
      </c>
    </row>
    <row r="2" ht="28.5" customHeight="1" spans="1:11">
      <c r="A2" s="89" t="s">
        <v>166</v>
      </c>
      <c r="B2" s="89"/>
      <c r="C2" s="89"/>
      <c r="D2" s="89"/>
      <c r="E2" s="89"/>
      <c r="F2" s="89"/>
      <c r="G2" s="89"/>
      <c r="H2" s="89"/>
      <c r="I2" s="89"/>
      <c r="J2" s="89"/>
      <c r="K2" s="89"/>
    </row>
    <row r="3" ht="21" customHeight="1" spans="1:11">
      <c r="A3" s="4" t="s">
        <v>167</v>
      </c>
      <c r="J3" s="4" t="s">
        <v>12</v>
      </c>
    </row>
    <row r="4" spans="1:11">
      <c r="A4" s="90" t="s">
        <v>168</v>
      </c>
      <c r="B4" s="90" t="s">
        <v>169</v>
      </c>
      <c r="C4" s="90" t="s">
        <v>170</v>
      </c>
      <c r="D4" s="90" t="s">
        <v>171</v>
      </c>
      <c r="E4" s="90" t="s">
        <v>172</v>
      </c>
      <c r="F4" s="90" t="s">
        <v>173</v>
      </c>
      <c r="G4" s="90" t="s">
        <v>145</v>
      </c>
      <c r="H4" s="90" t="s">
        <v>146</v>
      </c>
      <c r="I4" s="90"/>
      <c r="J4" s="90"/>
      <c r="K4" s="90"/>
    </row>
    <row r="5" ht="28.5" spans="1:11">
      <c r="A5" s="90"/>
      <c r="B5" s="90"/>
      <c r="C5" s="90"/>
      <c r="D5" s="90"/>
      <c r="E5" s="90"/>
      <c r="F5" s="90"/>
      <c r="G5" s="90"/>
      <c r="H5" s="91" t="s">
        <v>18</v>
      </c>
      <c r="I5" s="91" t="s">
        <v>149</v>
      </c>
      <c r="J5" s="92" t="s">
        <v>160</v>
      </c>
      <c r="K5" s="91" t="s">
        <v>174</v>
      </c>
    </row>
    <row r="6" spans="1:11">
      <c r="A6" s="91"/>
      <c r="B6" s="91" t="s">
        <v>19</v>
      </c>
      <c r="C6" s="91"/>
      <c r="D6" s="93"/>
      <c r="E6" s="93"/>
      <c r="F6" s="93"/>
      <c r="G6" s="93"/>
      <c r="H6" s="93"/>
      <c r="I6" s="93"/>
      <c r="J6" s="93"/>
      <c r="K6" s="93"/>
    </row>
    <row r="7" spans="1:11">
      <c r="A7" s="91">
        <v>201</v>
      </c>
      <c r="B7" s="91" t="s">
        <v>175</v>
      </c>
      <c r="C7" s="91"/>
      <c r="D7" s="93"/>
      <c r="E7" s="93"/>
      <c r="F7" s="93"/>
      <c r="G7" s="93"/>
      <c r="H7" s="93"/>
      <c r="I7" s="93"/>
      <c r="J7" s="93"/>
      <c r="K7" s="93"/>
    </row>
    <row r="8" spans="1:11">
      <c r="A8" s="91">
        <v>20101</v>
      </c>
      <c r="B8" s="91" t="s">
        <v>176</v>
      </c>
      <c r="C8" s="91"/>
      <c r="D8" s="93"/>
      <c r="E8" s="93"/>
      <c r="F8" s="93"/>
      <c r="G8" s="93"/>
      <c r="H8" s="93"/>
      <c r="I8" s="93"/>
      <c r="J8" s="93"/>
      <c r="K8" s="93"/>
    </row>
    <row r="9" spans="1:11">
      <c r="A9" s="91">
        <v>2010101</v>
      </c>
      <c r="B9" s="91" t="s">
        <v>177</v>
      </c>
      <c r="C9" s="91" t="s">
        <v>178</v>
      </c>
      <c r="D9" s="93"/>
      <c r="E9" s="93"/>
      <c r="F9" s="93"/>
      <c r="G9" s="93"/>
      <c r="H9" s="93"/>
      <c r="I9" s="93"/>
      <c r="J9" s="93"/>
      <c r="K9" s="93"/>
    </row>
    <row r="10" spans="1:11">
      <c r="A10" s="91" t="s">
        <v>179</v>
      </c>
      <c r="B10" s="91" t="s">
        <v>179</v>
      </c>
      <c r="C10" s="91" t="s">
        <v>180</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175</v>
      </c>
      <c r="C12" s="91"/>
      <c r="D12" s="93"/>
      <c r="E12" s="93"/>
      <c r="F12" s="93"/>
      <c r="G12" s="93"/>
      <c r="H12" s="93"/>
      <c r="I12" s="93"/>
      <c r="J12" s="93"/>
      <c r="K12" s="93"/>
    </row>
    <row r="13" spans="1:11">
      <c r="A13" s="91">
        <v>20101</v>
      </c>
      <c r="B13" s="91" t="s">
        <v>176</v>
      </c>
      <c r="C13" s="91"/>
      <c r="D13" s="93"/>
      <c r="E13" s="93"/>
      <c r="F13" s="93"/>
      <c r="G13" s="93"/>
      <c r="H13" s="93"/>
      <c r="I13" s="93"/>
      <c r="J13" s="93"/>
      <c r="K13" s="93"/>
    </row>
    <row r="14" spans="1:11">
      <c r="A14" s="91">
        <v>2010102</v>
      </c>
      <c r="B14" s="91" t="s">
        <v>181</v>
      </c>
      <c r="C14" s="91"/>
      <c r="D14" s="93"/>
      <c r="E14" s="93"/>
      <c r="F14" s="93"/>
      <c r="G14" s="93"/>
      <c r="H14" s="93"/>
      <c r="I14" s="93"/>
      <c r="J14" s="93"/>
      <c r="K14" s="93"/>
    </row>
    <row r="15" spans="1:11">
      <c r="A15" s="91">
        <v>2010102</v>
      </c>
      <c r="B15" s="91" t="s">
        <v>58</v>
      </c>
      <c r="C15" s="91" t="s">
        <v>178</v>
      </c>
      <c r="D15" s="93"/>
      <c r="E15" s="93"/>
      <c r="F15" s="93"/>
      <c r="G15" s="93"/>
      <c r="H15" s="93"/>
      <c r="I15" s="93"/>
      <c r="J15" s="93"/>
      <c r="K15" s="93"/>
    </row>
    <row r="16" spans="1:11">
      <c r="A16" s="91">
        <v>2010102</v>
      </c>
      <c r="B16" s="91" t="s">
        <v>61</v>
      </c>
      <c r="C16" s="91" t="s">
        <v>178</v>
      </c>
      <c r="D16" s="93"/>
      <c r="E16" s="93"/>
      <c r="F16" s="93"/>
      <c r="G16" s="93"/>
      <c r="H16" s="93"/>
      <c r="I16" s="93"/>
      <c r="J16" s="93"/>
      <c r="K16" s="93"/>
    </row>
    <row r="17" spans="1:11">
      <c r="A17" s="91" t="s">
        <v>179</v>
      </c>
      <c r="B17" s="91" t="s">
        <v>179</v>
      </c>
      <c r="C17" s="91" t="s">
        <v>180</v>
      </c>
      <c r="D17" s="93"/>
      <c r="E17" s="93"/>
      <c r="F17" s="93"/>
      <c r="G17" s="93"/>
      <c r="H17" s="93"/>
      <c r="I17" s="93"/>
      <c r="J17" s="93"/>
      <c r="K17" s="93"/>
    </row>
    <row r="18" spans="1:11">
      <c r="A18" s="91"/>
      <c r="B18" s="91" t="s">
        <v>182</v>
      </c>
      <c r="C18" s="91"/>
      <c r="D18" s="93"/>
      <c r="E18" s="93"/>
      <c r="F18" s="93"/>
      <c r="G18" s="93"/>
      <c r="H18" s="93"/>
      <c r="I18" s="93"/>
      <c r="J18" s="93"/>
      <c r="K18" s="93"/>
    </row>
    <row r="19" spans="1:11">
      <c r="A19" s="91">
        <v>201</v>
      </c>
      <c r="B19" s="91" t="s">
        <v>175</v>
      </c>
      <c r="C19" s="91" t="s">
        <v>179</v>
      </c>
      <c r="D19" s="93"/>
      <c r="E19" s="93"/>
      <c r="F19" s="93"/>
      <c r="G19" s="93"/>
      <c r="H19" s="93"/>
      <c r="I19" s="93"/>
      <c r="J19" s="93"/>
      <c r="K19" s="93"/>
    </row>
    <row r="20" spans="1:11">
      <c r="A20" s="91">
        <v>20101</v>
      </c>
      <c r="B20" s="91" t="s">
        <v>176</v>
      </c>
      <c r="C20" s="91" t="s">
        <v>179</v>
      </c>
      <c r="D20" s="93"/>
      <c r="E20" s="93"/>
      <c r="F20" s="93"/>
      <c r="G20" s="93"/>
      <c r="H20" s="93"/>
      <c r="I20" s="93"/>
      <c r="J20" s="93"/>
      <c r="K20" s="93"/>
    </row>
    <row r="21" spans="1:11">
      <c r="A21" s="91">
        <v>2010101</v>
      </c>
      <c r="B21" s="91" t="s">
        <v>177</v>
      </c>
      <c r="C21" s="91" t="s">
        <v>179</v>
      </c>
      <c r="D21" s="93"/>
      <c r="E21" s="93"/>
      <c r="F21" s="93"/>
      <c r="G21" s="93"/>
      <c r="H21" s="93"/>
      <c r="I21" s="93"/>
      <c r="J21" s="93"/>
      <c r="K21" s="93"/>
    </row>
    <row r="22" spans="1:11">
      <c r="A22" s="91" t="s">
        <v>179</v>
      </c>
      <c r="B22" s="91" t="s">
        <v>179</v>
      </c>
      <c r="C22" s="91" t="s">
        <v>179</v>
      </c>
      <c r="D22" s="93"/>
      <c r="E22" s="93"/>
      <c r="F22" s="93"/>
      <c r="G22" s="93"/>
      <c r="H22" s="93"/>
      <c r="I22" s="93"/>
      <c r="J22" s="93"/>
      <c r="K22" s="93"/>
    </row>
    <row r="23" spans="1:11">
      <c r="A23" s="91" t="s">
        <v>179</v>
      </c>
      <c r="B23" s="91" t="s">
        <v>179</v>
      </c>
      <c r="C23" s="91" t="s">
        <v>179</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183</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184</v>
      </c>
    </row>
    <row r="2" s="42" customFormat="1" ht="45.75" customHeight="1" spans="1:14">
      <c r="A2" s="44" t="s">
        <v>185</v>
      </c>
      <c r="B2" s="44"/>
      <c r="C2" s="44"/>
      <c r="D2" s="44"/>
      <c r="E2" s="44"/>
      <c r="F2" s="44"/>
      <c r="G2" s="44"/>
      <c r="H2" s="44"/>
      <c r="I2" s="44"/>
      <c r="J2" s="44"/>
      <c r="K2" s="44"/>
      <c r="L2" s="44"/>
      <c r="M2" s="44"/>
      <c r="N2" s="44"/>
    </row>
    <row r="3" s="76" customFormat="1" ht="28.5" customHeight="1" spans="1:14">
      <c r="A3" s="78" t="s">
        <v>186</v>
      </c>
      <c r="B3" s="46"/>
      <c r="C3" s="46"/>
      <c r="D3" s="46"/>
      <c r="E3" s="79"/>
      <c r="F3" s="46"/>
      <c r="G3" s="46"/>
      <c r="H3" s="46"/>
      <c r="I3" s="46"/>
      <c r="J3" s="46"/>
      <c r="K3" s="46"/>
      <c r="L3" s="47" t="s">
        <v>187</v>
      </c>
      <c r="M3" s="47"/>
      <c r="N3" s="47"/>
    </row>
    <row r="4" ht="23.25" customHeight="1" spans="1:14">
      <c r="A4" s="10" t="s">
        <v>188</v>
      </c>
      <c r="B4" s="10" t="s">
        <v>189</v>
      </c>
      <c r="C4" s="10" t="s">
        <v>190</v>
      </c>
      <c r="D4" s="11" t="s">
        <v>191</v>
      </c>
      <c r="E4" s="80" t="s">
        <v>192</v>
      </c>
      <c r="F4" s="12" t="s">
        <v>193</v>
      </c>
      <c r="G4" s="12" t="s">
        <v>194</v>
      </c>
      <c r="H4" s="81" t="s">
        <v>195</v>
      </c>
      <c r="I4" s="81"/>
      <c r="J4" s="81"/>
      <c r="K4" s="81"/>
      <c r="L4" s="81"/>
      <c r="M4" s="81"/>
      <c r="N4" s="82" t="s">
        <v>196</v>
      </c>
    </row>
    <row r="5" ht="23.25" customHeight="1" spans="1:14">
      <c r="A5" s="10"/>
      <c r="B5" s="10"/>
      <c r="C5" s="10"/>
      <c r="D5" s="11"/>
      <c r="E5" s="80"/>
      <c r="F5" s="12"/>
      <c r="G5" s="12"/>
      <c r="H5" s="14" t="s">
        <v>197</v>
      </c>
      <c r="I5" s="51" t="s">
        <v>198</v>
      </c>
      <c r="J5" s="52"/>
      <c r="K5" s="53"/>
      <c r="L5" s="14" t="s">
        <v>199</v>
      </c>
      <c r="M5" s="48" t="s">
        <v>200</v>
      </c>
      <c r="N5" s="82"/>
    </row>
    <row r="6" ht="52.5" customHeight="1" spans="1:14">
      <c r="A6" s="10"/>
      <c r="B6" s="10"/>
      <c r="C6" s="10"/>
      <c r="D6" s="11"/>
      <c r="E6" s="80"/>
      <c r="F6" s="12"/>
      <c r="G6" s="12"/>
      <c r="H6" s="19"/>
      <c r="I6" s="10" t="s">
        <v>201</v>
      </c>
      <c r="J6" s="10" t="s">
        <v>202</v>
      </c>
      <c r="K6" s="10" t="s">
        <v>203</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204</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205</v>
      </c>
    </row>
    <row r="2" s="42" customFormat="1" ht="45" customHeight="1" spans="1:15">
      <c r="A2" s="44" t="s">
        <v>206</v>
      </c>
      <c r="B2" s="44"/>
      <c r="C2" s="44"/>
      <c r="D2" s="44"/>
      <c r="E2" s="44"/>
      <c r="F2" s="44"/>
      <c r="G2" s="44"/>
      <c r="H2" s="44"/>
      <c r="I2" s="44"/>
      <c r="J2" s="44"/>
      <c r="K2" s="44"/>
      <c r="L2" s="44"/>
      <c r="M2" s="44"/>
      <c r="N2" s="44"/>
    </row>
    <row r="3" ht="30.75" customHeight="1" spans="1:15">
      <c r="A3" s="45" t="s">
        <v>186</v>
      </c>
      <c r="B3" s="45"/>
      <c r="C3" s="45"/>
      <c r="D3" s="45"/>
      <c r="F3" s="46"/>
      <c r="G3" s="46"/>
      <c r="H3" s="46"/>
      <c r="I3" s="46"/>
      <c r="J3" s="46"/>
      <c r="K3" s="47" t="s">
        <v>187</v>
      </c>
      <c r="L3" s="47"/>
      <c r="M3" s="47"/>
      <c r="N3" s="47"/>
    </row>
    <row r="4" ht="27.75" customHeight="1" spans="1:15">
      <c r="A4" s="14" t="s">
        <v>143</v>
      </c>
      <c r="B4" s="14" t="s">
        <v>207</v>
      </c>
      <c r="C4" s="14" t="s">
        <v>190</v>
      </c>
      <c r="D4" s="48" t="s">
        <v>191</v>
      </c>
      <c r="E4" s="49" t="s">
        <v>192</v>
      </c>
      <c r="F4" s="50" t="s">
        <v>193</v>
      </c>
      <c r="G4" s="12" t="s">
        <v>194</v>
      </c>
      <c r="H4" s="51" t="s">
        <v>195</v>
      </c>
      <c r="I4" s="52"/>
      <c r="J4" s="52"/>
      <c r="K4" s="52"/>
      <c r="L4" s="52"/>
      <c r="M4" s="53"/>
      <c r="N4" s="54" t="s">
        <v>196</v>
      </c>
      <c r="O4" s="55"/>
    </row>
    <row r="5" ht="27.75" customHeight="1" spans="1:15">
      <c r="A5" s="56"/>
      <c r="B5" s="56"/>
      <c r="C5" s="56"/>
      <c r="D5" s="57"/>
      <c r="E5" s="58"/>
      <c r="F5" s="59"/>
      <c r="G5" s="49"/>
      <c r="H5" s="14" t="s">
        <v>197</v>
      </c>
      <c r="I5" s="51" t="s">
        <v>198</v>
      </c>
      <c r="J5" s="52"/>
      <c r="K5" s="52"/>
      <c r="L5" s="60" t="s">
        <v>199</v>
      </c>
      <c r="M5" s="49" t="s">
        <v>208</v>
      </c>
      <c r="N5" s="61"/>
      <c r="O5" s="55"/>
    </row>
    <row r="6" ht="48.75" customHeight="1" spans="1:15">
      <c r="A6" s="19"/>
      <c r="B6" s="19"/>
      <c r="C6" s="19"/>
      <c r="D6" s="62"/>
      <c r="E6" s="63"/>
      <c r="F6" s="59"/>
      <c r="G6" s="49"/>
      <c r="H6" s="19"/>
      <c r="I6" s="10" t="s">
        <v>201</v>
      </c>
      <c r="J6" s="11" t="s">
        <v>202</v>
      </c>
      <c r="K6" s="64" t="s">
        <v>203</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 </vt:lpstr>
      <vt:lpstr>附件3  04项目支出表（2028年）  </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饶丽云</cp:lastModifiedBy>
  <dcterms:created xsi:type="dcterms:W3CDTF">2015-07-21T11:28:00Z</dcterms:created>
  <cp:lastPrinted>2020-09-25T02:29:00Z</cp:lastPrinted>
  <dcterms:modified xsi:type="dcterms:W3CDTF">2026-01-28T06:22:37Z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