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15" tabRatio="952" firstSheet="3" activeTab="9"/>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<sst xmlns="http://schemas.openxmlformats.org/spreadsheetml/2006/main" count="528" uniqueCount="190">
  <si>
    <t>附件3</t>
  </si>
  <si>
    <t>庐山市市直部门2024-2026年中期财政规划表</t>
  </si>
  <si>
    <t>部门名称：庐山市（局）综合执法处</t>
  </si>
  <si>
    <t>编制日期：2024年2月7日</t>
  </si>
  <si>
    <t>编制单位：庐山市（局）综合执法处部门</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</si>
  <si>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</si>
  <si>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</si>
  <si>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</si>
  <si>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</si>
  <si>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</si>
  <si>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</si>
  <si>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</si>
  <si>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</si>
  <si>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</si>
  <si>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</si>
  <si>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</si>
  <si>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</si>
  <si>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</si>
  <si>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</si>
  <si>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</si>
  <si>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</si>
  <si>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</si>
  <si>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</si>
  <si>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</si>
  <si>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</si>
  <si>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2120101-行政运行</t>
  </si>
  <si>
    <t>2120104-城管执法</t>
  </si>
  <si>
    <t>2080506-机关事业单位职业年金缴费支出</t>
  </si>
  <si>
    <t>2080505-机关事业单位基本养老保险缴费支出</t>
  </si>
  <si>
    <t>2080501-行政单位离退休</t>
  </si>
  <si>
    <t>2210201-住房公积金</t>
  </si>
  <si>
    <t>2101103-公务员医疗补助</t>
  </si>
  <si>
    <t>2080599-其他行政事业单位养老支出</t>
  </si>
  <si>
    <t>2101101-行政单位医疗</t>
  </si>
  <si>
    <t>所属单位小计</t>
  </si>
  <si>
    <t>归口管理单位小计</t>
  </si>
  <si>
    <t>景区环卫所</t>
  </si>
  <si>
    <t>2120199-其他城乡社区管理礼事务支出</t>
  </si>
  <si>
    <t xml:space="preserve">庐山智慧旅游数据监测中心 </t>
  </si>
  <si>
    <t>2120107-市政公用行业市场监管</t>
  </si>
  <si>
    <t>一大队合计</t>
  </si>
  <si>
    <t>一大队</t>
  </si>
  <si>
    <t>2089999-其他社会保障和就业支出</t>
  </si>
  <si>
    <t>2101102-事业单位医疗</t>
  </si>
  <si>
    <t>二大队合计</t>
  </si>
  <si>
    <t>二大队</t>
  </si>
  <si>
    <t>三大队合计</t>
  </si>
  <si>
    <t>三大队</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</si>
  <si>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</si>
  <si>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</si>
  <si>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</si>
  <si>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</si>
  <si>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</si>
  <si>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</si>
  <si>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</si>
  <si>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</si>
  <si>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</si>
  <si>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爱情电影周</t>
  </si>
  <si>
    <t xml:space="preserve">2120104-城管执法 </t>
  </si>
  <si>
    <t>项目2</t>
  </si>
  <si>
    <t>制服采购</t>
  </si>
  <si>
    <t>项目3</t>
  </si>
  <si>
    <t>全山旅游环境综合整治工作经费</t>
  </si>
  <si>
    <t>环卫所</t>
  </si>
  <si>
    <t>景区环境卫生监察费</t>
  </si>
  <si>
    <t>景区环境卫生市场一体化费用</t>
  </si>
  <si>
    <t>庐山污水处理站管理运行维护费</t>
  </si>
  <si>
    <t>庐山智慧旅游数据监测中心运行费</t>
  </si>
  <si>
    <t>庐山市(局)综合执法处一大队工作经费-环境综合整治旅游市场监管</t>
  </si>
  <si>
    <t>庐山市(局)综合执法处一大队工作经费-公务用车运行维护费</t>
  </si>
  <si>
    <t>庐山市(局)执法处一大队工作经费-罚没收入分配支出</t>
  </si>
  <si>
    <t>项目4</t>
  </si>
  <si>
    <t>庐山市(局)执法处一大队工作经费-福利保障经费</t>
  </si>
  <si>
    <t>景区环境整治和城市功能品质提升</t>
  </si>
  <si>
    <t>环境整治和市场监管费</t>
  </si>
  <si>
    <t>执法车辆运行费</t>
  </si>
  <si>
    <t>执法车辆购置</t>
  </si>
  <si>
    <t>福利保障经费项目</t>
  </si>
  <si>
    <t>庐山景区采暖费用</t>
  </si>
  <si>
    <t>项目5</t>
  </si>
  <si>
    <t>2024年单位罚没资金安排的支出</t>
  </si>
  <si>
    <t>一般非税收入支出</t>
  </si>
  <si>
    <t>项目6</t>
  </si>
  <si>
    <t>2024年单位自有资金安排的支出</t>
  </si>
  <si>
    <t>单位自有资金</t>
  </si>
  <si>
    <t>庐山市(局)执法处二大队工作经费-环境整治和市场监管经费</t>
  </si>
  <si>
    <t>庐山市(局)执法处二大队工作经费-执法车辆运行费</t>
  </si>
  <si>
    <t>庐山市(局)执法处二大队工作经费-办公室租赁费</t>
  </si>
  <si>
    <t>庐山市(局)执法处二大队工作经费-罚没收入分配支出</t>
  </si>
  <si>
    <t>项目7</t>
  </si>
  <si>
    <t>庐山市(局)执法处二大队工作经费-景区采暖费</t>
  </si>
  <si>
    <t>03表</t>
  </si>
  <si>
    <t>庐山市市直部门2025年项目支出情况表</t>
  </si>
  <si>
    <t>2120199其他城乡社区管理礼事务支出</t>
  </si>
  <si>
    <t>庐山市(局)执法处三大队工作经费-环境整治和市场监管经费</t>
  </si>
  <si>
    <t>庐山市(局)执法处三大队工作经费-执法车辆运行费</t>
  </si>
  <si>
    <t>庐山市(局)执法处三大队工作经费-办公室租赁费</t>
  </si>
  <si>
    <t>庐山市(局)执法处三大队工作经费-罚没收入分配支出</t>
  </si>
  <si>
    <t>庐山市(局)执法处三大队工作经费-景区采暖费</t>
  </si>
  <si>
    <t>04表</t>
  </si>
  <si>
    <t>庐山市市直部门2026年项目支出情况表</t>
  </si>
  <si>
    <t>……</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</si>
  <si>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</si>
  <si>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</si>
  <si>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</si>
  <si>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</si>
  <si>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</si>
  <si>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</si>
  <si>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</si>
  <si>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</si>
  <si>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</si>
  <si>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</si>
  <si>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</si>
  <si>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</si>
  <si>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</si>
  <si>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</si>
  <si>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</si>
  <si>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</si>
  <si>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</si>
  <si>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</si>
  <si>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</si>
  <si>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</si>
  <si>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</si>
  <si>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</si>
  <si>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</si>
  <si>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庐山市（局）综合执法处</t>
  </si>
  <si>
    <t>办公一体化设备</t>
  </si>
  <si>
    <t>车辆保险</t>
  </si>
  <si>
    <t>车辆用油</t>
  </si>
  <si>
    <t>执法一大队</t>
  </si>
  <si>
    <t>执法三大队</t>
  </si>
  <si>
    <t>保险费</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</si>
  <si>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</si>
  <si>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</si>
  <si>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</si>
  <si>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</si>
  <si>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</si>
  <si>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</si>
  <si>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</si>
  <si>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</si>
  <si>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</si>
  <si>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</si>
  <si>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</si>
  <si>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</si>
  <si>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城乡社区支出</t>
  </si>
  <si>
    <t>城乡社区管理事务</t>
  </si>
  <si>
    <t>城管执法</t>
  </si>
  <si>
    <t>一般公共预算</t>
  </si>
  <si>
    <t>办公一体化</t>
  </si>
  <si>
    <t>其他城乡社区支出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</si>
  <si>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</si>
  <si>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</si>
  <si>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</si>
  <si>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</si>
  <si>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</si>
  <si>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</si>
  <si>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</si>
  <si>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</si>
  <si>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</si>
  <si>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</si>
  <si>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</si>
  <si>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</si>
  <si>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</si>
  <si>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</si>
  <si>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</si>
  <si>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</si>
  <si>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</si>
  <si>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</si>
  <si>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</si>
  <si>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</si>
  <si>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</si>
  <si>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庐山执法一大队</t>
  </si>
  <si>
    <t>全额拨款事业单位</t>
  </si>
  <si>
    <t>罚没收入</t>
  </si>
  <si>
    <t>执法一大队罚没收入</t>
  </si>
  <si>
    <t>庐山执法二大队</t>
  </si>
  <si>
    <t>特定目标类</t>
  </si>
  <si>
    <t>庐山执法三大队</t>
  </si>
  <si>
    <t>执法三队罚没收入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</si>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</sst>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0"/>
      <color indexed="8"/>
      <name val="宋体"/>
      <charset val="134"/>
    </font>
    <font>
      <sz val="16"/>
      <color indexed="8"/>
      <name val="黑体"/>
      <charset val="134"/>
    </font>
    <font>
      <b/>
      <sz val="18"/>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202">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6" fillId="2" borderId="2" xfId="0" applyFont="1" applyFill="1" applyBorder="1" applyAlignment="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3" xfId="0" applyFill="1" applyBorder="1" applyAlignment="1">
      <alignment horizontal="center" vertical="center"/>
    </xf>
    <xf numFmtId="0" fontId="0" fillId="0" borderId="0" xfId="51" applyAlignment="1">
      <alignment horizontal="right" vertical="center" shrinkToFit="1"/>
    </xf>
    <xf numFmtId="0" fontId="7" fillId="0" borderId="0" xfId="52" applyFont="1">
      <alignment vertical="center"/>
    </xf>
    <xf numFmtId="0" fontId="8"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2" borderId="2" xfId="52" applyFont="1"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6" fillId="2" borderId="2" xfId="52" applyFont="1" applyFill="1" applyBorder="1">
      <alignment vertical="center"/>
    </xf>
    <xf numFmtId="0" fontId="6" fillId="0" borderId="0" xfId="52" applyFont="1" applyAlignment="1">
      <alignment horizontal="center" vertical="center"/>
    </xf>
    <xf numFmtId="0" fontId="7" fillId="0" borderId="0" xfId="52" applyFont="1" applyAlignment="1">
      <alignment horizontal="left" vertical="center"/>
    </xf>
    <xf numFmtId="0" fontId="9" fillId="0" borderId="0" xfId="52" applyFont="1" applyAlignment="1">
      <alignment horizontal="center" vertical="center"/>
    </xf>
    <xf numFmtId="0" fontId="6" fillId="0" borderId="3" xfId="52" applyFont="1" applyBorder="1" applyAlignment="1">
      <alignment horizontal="center" vertical="center" wrapText="1"/>
    </xf>
    <xf numFmtId="0" fontId="6" fillId="0" borderId="2" xfId="52" applyFont="1" applyBorder="1" applyAlignment="1">
      <alignment horizontal="center" vertical="center" wrapText="1"/>
    </xf>
    <xf numFmtId="0" fontId="6" fillId="0" borderId="9" xfId="52" applyFont="1" applyBorder="1" applyAlignment="1">
      <alignment horizontal="center" vertical="center" wrapText="1"/>
    </xf>
    <xf numFmtId="0" fontId="6" fillId="0" borderId="6" xfId="52" applyFont="1" applyBorder="1" applyAlignment="1">
      <alignment horizontal="center" vertical="center" wrapText="1"/>
    </xf>
    <xf numFmtId="0" fontId="6" fillId="0" borderId="4" xfId="52" applyFont="1" applyBorder="1" applyAlignment="1">
      <alignment horizontal="center" vertical="center" wrapText="1"/>
    </xf>
    <xf numFmtId="0" fontId="2" fillId="2" borderId="6" xfId="52" applyFill="1" applyBorder="1">
      <alignment vertical="center"/>
    </xf>
    <xf numFmtId="0" fontId="6" fillId="2" borderId="6" xfId="52" applyFont="1"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6" fillId="0" borderId="11" xfId="52" applyFont="1" applyBorder="1" applyAlignment="1">
      <alignment horizontal="center" vertical="center" wrapText="1"/>
    </xf>
    <xf numFmtId="0" fontId="6" fillId="0" borderId="10" xfId="52" applyFont="1" applyBorder="1" applyAlignment="1">
      <alignment horizontal="center" vertical="center" wrapText="1"/>
    </xf>
    <xf numFmtId="0" fontId="6" fillId="0" borderId="7" xfId="52" applyFont="1" applyBorder="1" applyAlignment="1">
      <alignment horizontal="center" vertical="center" wrapText="1"/>
    </xf>
    <xf numFmtId="0" fontId="6"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0" fillId="0" borderId="0" xfId="0" applyFill="1">
      <alignment vertical="center"/>
    </xf>
    <xf numFmtId="0" fontId="0" fillId="0" borderId="0" xfId="0" applyFill="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0" applyFont="1" applyFill="1" applyBorder="1">
      <alignment vertical="center"/>
    </xf>
    <xf numFmtId="0" fontId="0" fillId="0" borderId="2" xfId="0" applyFill="1" applyBorder="1">
      <alignment vertical="center"/>
    </xf>
    <xf numFmtId="0" fontId="4" fillId="0" borderId="2" xfId="0" applyFont="1" applyFill="1" applyBorder="1">
      <alignment vertical="center"/>
    </xf>
    <xf numFmtId="0" fontId="0" fillId="0" borderId="2" xfId="0" applyFill="1" applyBorder="1">
      <alignment vertical="center"/>
    </xf>
    <xf numFmtId="0" fontId="4" fillId="0" borderId="2" xfId="0" applyFont="1" applyFill="1" applyBorder="1" applyAlignment="1">
      <alignment horizontal="center" vertical="center"/>
    </xf>
    <xf numFmtId="0" fontId="0" fillId="0" borderId="2" xfId="0" applyFill="1" applyBorder="1">
      <alignment vertical="center"/>
    </xf>
    <xf numFmtId="0" fontId="4" fillId="0" borderId="2" xfId="0" applyFont="1" applyFill="1" applyBorder="1" applyAlignment="1">
      <alignment horizontal="center" vertical="center"/>
    </xf>
    <xf numFmtId="0" fontId="0" fillId="0" borderId="2" xfId="0" applyFill="1" applyBorder="1">
      <alignment vertical="center"/>
    </xf>
    <xf numFmtId="177" fontId="0" fillId="0" borderId="2" xfId="0" applyNumberFormat="1" applyFill="1" applyBorder="1">
      <alignment vertical="center"/>
    </xf>
    <xf numFmtId="177" fontId="0" fillId="0" borderId="2" xfId="0" applyNumberFormat="1" applyFill="1" applyBorder="1">
      <alignment vertical="center"/>
    </xf>
    <xf numFmtId="177" fontId="0" fillId="0" borderId="2" xfId="0" applyNumberFormat="1" applyFont="1" applyFill="1" applyBorder="1">
      <alignment vertical="center"/>
    </xf>
    <xf numFmtId="177" fontId="0" fillId="0" borderId="2" xfId="0" applyNumberFormat="1" applyBorder="1">
      <alignment vertical="center"/>
    </xf>
    <xf numFmtId="177" fontId="0" fillId="0" borderId="2" xfId="0" applyNumberFormat="1" applyFont="1" applyBorder="1">
      <alignment vertical="center"/>
    </xf>
    <xf numFmtId="0" fontId="0" fillId="0" borderId="0" xfId="0" applyAlignment="1">
      <alignment vertical="center" wrapText="1"/>
    </xf>
    <xf numFmtId="0" fontId="3" fillId="0" borderId="0" xfId="0" applyFont="1" applyAlignment="1">
      <alignment horizontal="center" vertical="center" wrapText="1"/>
    </xf>
    <xf numFmtId="0" fontId="0" fillId="0" borderId="0" xfId="0" applyFont="1" applyAlignment="1">
      <alignment vertical="center" wrapText="1"/>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0" fillId="0" borderId="0" xfId="0" applyAlignment="1">
      <alignment vertical="center" wrapText="1"/>
    </xf>
    <xf numFmtId="0" fontId="0" fillId="0" borderId="0" xfId="0" applyFill="1" applyAlignment="1">
      <alignment vertical="center" wrapText="1"/>
    </xf>
    <xf numFmtId="49" fontId="0" fillId="0" borderId="0" xfId="0" applyNumberFormat="1" applyAlignment="1">
      <alignment horizontal="left" vertical="center" wrapText="1"/>
    </xf>
    <xf numFmtId="0" fontId="0" fillId="0" borderId="0" xfId="0" applyFill="1">
      <alignment vertical="center"/>
    </xf>
    <xf numFmtId="0" fontId="0" fillId="0" borderId="0" xfId="0" applyBorder="1">
      <alignment vertical="center"/>
    </xf>
    <xf numFmtId="0" fontId="0" fillId="0" borderId="0" xfId="0" applyBorder="1">
      <alignment vertical="center"/>
    </xf>
    <xf numFmtId="0" fontId="2" fillId="0" borderId="0" xfId="52" applyAlignment="1">
      <alignment horizontal="left" vertical="center"/>
    </xf>
    <xf numFmtId="49" fontId="2" fillId="0" borderId="0" xfId="52" applyNumberFormat="1" applyAlignment="1">
      <alignment horizontal="left" vertical="center" wrapText="1"/>
    </xf>
    <xf numFmtId="0" fontId="2" fillId="0" borderId="0" xfId="52" applyFill="1" applyAlignment="1">
      <alignment horizontal="left" vertical="center"/>
    </xf>
    <xf numFmtId="0" fontId="11" fillId="0" borderId="0" xfId="0" applyFont="1" applyAlignment="1">
      <alignment horizontal="center" vertical="center"/>
    </xf>
    <xf numFmtId="49" fontId="11" fillId="0" borderId="0" xfId="0" applyNumberFormat="1" applyFont="1" applyAlignment="1">
      <alignment horizontal="left" vertical="center" wrapText="1"/>
    </xf>
    <xf numFmtId="0" fontId="11" fillId="0" borderId="0" xfId="0" applyFont="1" applyFill="1" applyAlignment="1">
      <alignment horizontal="center" vertical="center"/>
    </xf>
    <xf numFmtId="0" fontId="4" fillId="0" borderId="2" xfId="0" applyFont="1" applyBorder="1" applyAlignment="1">
      <alignment horizontal="center" vertical="center" wrapText="1"/>
    </xf>
    <xf numFmtId="49" fontId="4" fillId="0" borderId="2" xfId="0" applyNumberFormat="1" applyFont="1" applyBorder="1" applyAlignment="1">
      <alignment horizontal="left" vertical="center" wrapText="1"/>
    </xf>
    <xf numFmtId="0" fontId="4" fillId="0" borderId="2" xfId="0" applyFont="1" applyFill="1" applyBorder="1" applyAlignment="1">
      <alignment horizontal="center" vertical="center" wrapText="1"/>
    </xf>
    <xf numFmtId="0" fontId="4" fillId="0" borderId="2" xfId="0" applyFont="1" applyFill="1" applyBorder="1">
      <alignment vertical="center"/>
    </xf>
    <xf numFmtId="49" fontId="0" fillId="0" borderId="2" xfId="0" applyNumberFormat="1" applyFill="1" applyBorder="1" applyAlignment="1">
      <alignment horizontal="left" vertical="center" wrapText="1"/>
    </xf>
    <xf numFmtId="0" fontId="0" fillId="0" borderId="2" xfId="0" applyFill="1" applyBorder="1" applyAlignment="1">
      <alignment vertical="center" wrapText="1"/>
    </xf>
    <xf numFmtId="49" fontId="0" fillId="0" borderId="2" xfId="0" applyNumberFormat="1" applyBorder="1" applyAlignment="1">
      <alignment horizontal="left" vertical="center" wrapText="1"/>
    </xf>
    <xf numFmtId="0" fontId="4" fillId="0" borderId="2" xfId="0" applyFont="1" applyBorder="1" applyAlignment="1">
      <alignment vertical="center" wrapText="1"/>
    </xf>
    <xf numFmtId="0" fontId="4" fillId="0" borderId="2" xfId="0" applyFont="1" applyFill="1" applyBorder="1" applyAlignment="1">
      <alignment vertical="center" wrapText="1"/>
    </xf>
    <xf numFmtId="0" fontId="0" fillId="0" borderId="0" xfId="0" applyFont="1" applyBorder="1">
      <alignment vertical="center"/>
    </xf>
    <xf numFmtId="0" fontId="11" fillId="0" borderId="0" xfId="0" applyFont="1" applyBorder="1" applyAlignment="1">
      <alignment horizontal="center" vertical="center"/>
    </xf>
    <xf numFmtId="0" fontId="11" fillId="0" borderId="0" xfId="0" applyFont="1" applyBorder="1" applyAlignment="1">
      <alignment vertical="center"/>
    </xf>
    <xf numFmtId="0" fontId="0" fillId="0" borderId="0" xfId="0" applyBorder="1" applyAlignment="1">
      <alignment horizontal="right" vertical="center"/>
    </xf>
    <xf numFmtId="0" fontId="0" fillId="0" borderId="0" xfId="0" applyBorder="1" applyAlignment="1">
      <alignment vertical="center" wrapText="1"/>
    </xf>
    <xf numFmtId="0" fontId="0" fillId="0" borderId="0" xfId="0" applyFill="1" applyBorder="1" applyAlignment="1">
      <alignment vertical="center" wrapText="1"/>
    </xf>
    <xf numFmtId="0" fontId="0" fillId="0" borderId="0" xfId="0" applyFill="1" applyBorder="1">
      <alignment vertical="center"/>
    </xf>
    <xf numFmtId="0" fontId="0" fillId="0" borderId="0" xfId="0" applyFill="1" applyBorder="1">
      <alignment vertical="center"/>
    </xf>
    <xf numFmtId="179" fontId="4" fillId="0" borderId="0" xfId="0" applyNumberFormat="1" applyFont="1" applyFill="1" applyBorder="1" applyAlignment="1">
      <alignmen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xf numFmtId="0" fontId="16" fillId="0" borderId="0" xfId="50" applyFont="1"/>
    <xf numFmtId="0" fontId="16" fillId="0" borderId="0" xfId="50" applyFont="1" applyAlignment="1">
      <alignment horizontal="left"/>
    </xf>
    <xf numFmtId="0" fontId="16" fillId="0" borderId="0" xfId="50" applyFont="1" applyFill="1" applyAlignment="1">
      <alignment horizontal="centerContinuous"/>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2" borderId="0" xfId="50" applyNumberFormat="1" applyFont="1" applyFill="1" applyAlignment="1" applyProtection="1">
      <alignment horizontal="centerContinuous"/>
    </xf>
    <xf numFmtId="0" fontId="16" fillId="0" borderId="0" xfId="50" applyNumberFormat="1" applyFont="1" applyFill="1" applyAlignment="1" applyProtection="1">
      <alignment horizontal="centerContinuous"/>
    </xf>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G25" sqref="G25"/>
    </sheetView>
  </sheetViews>
  <sheetFormatPr defaultColWidth="9" defaultRowHeight="14.25"/>
  <cols>
    <col min="1" max="1" width="7.625" customWidth="1"/>
    <col min="2" max="2" width="7" customWidth="1"/>
    <col min="3" max="3" width="5.875" customWidth="1"/>
    <col min="4" max="4" width="2.875" customWidth="1"/>
  </cols>
  <sheetData>
    <row r="1" spans="1:15">
      <c r="A1" s="184" t="s">
        <v>0</v>
      </c>
      <c r="B1" s="185"/>
      <c r="C1" s="185"/>
      <c r="D1" s="185"/>
      <c r="E1" s="185"/>
      <c r="F1" s="185"/>
      <c r="G1" s="185"/>
      <c r="H1" s="185"/>
      <c r="I1" s="185"/>
      <c r="J1" s="185"/>
      <c r="K1" s="185"/>
      <c r="L1" s="185"/>
      <c r="M1" s="185"/>
      <c r="N1" s="185"/>
      <c r="O1" s="185"/>
    </row>
    <row r="2" spans="1:15">
      <c r="A2" s="185"/>
      <c r="B2" s="185"/>
      <c r="C2" s="185"/>
      <c r="D2" s="185"/>
      <c r="E2" s="185"/>
      <c r="F2" s="185"/>
      <c r="G2" s="185"/>
      <c r="H2" s="185"/>
      <c r="I2" s="185"/>
      <c r="J2" s="185"/>
      <c r="K2" s="185"/>
      <c r="L2" s="185"/>
      <c r="M2" s="185"/>
      <c r="N2" s="185"/>
      <c r="O2" s="185"/>
    </row>
    <row r="3" ht="46.5" spans="1:15">
      <c r="A3" s="186" t="s">
        <v>1</v>
      </c>
      <c r="B3" s="187"/>
      <c r="C3" s="187"/>
      <c r="D3" s="187"/>
      <c r="E3" s="187"/>
      <c r="F3" s="187"/>
      <c r="G3" s="187"/>
      <c r="H3" s="187"/>
      <c r="I3" s="187"/>
      <c r="J3" s="187"/>
      <c r="K3" s="197"/>
      <c r="L3" s="197"/>
      <c r="M3" s="198"/>
      <c r="N3" s="188"/>
      <c r="O3" s="188"/>
    </row>
    <row r="4" spans="1:15">
      <c r="A4" s="185"/>
      <c r="B4" s="188"/>
      <c r="C4" s="188"/>
      <c r="D4" s="188"/>
      <c r="E4" s="188"/>
      <c r="F4" s="189"/>
      <c r="G4" s="189"/>
      <c r="H4" s="188"/>
      <c r="I4" s="188"/>
      <c r="J4" s="198"/>
      <c r="K4" s="198"/>
      <c r="L4" s="198"/>
      <c r="M4" s="198"/>
      <c r="N4" s="188"/>
      <c r="O4" s="188"/>
    </row>
    <row r="5" spans="1:15">
      <c r="A5" s="190"/>
      <c r="B5" s="190"/>
      <c r="C5" s="185"/>
      <c r="D5" s="185"/>
      <c r="E5" s="185"/>
      <c r="F5" s="190"/>
      <c r="G5" s="190"/>
      <c r="H5" s="185"/>
      <c r="I5" s="185"/>
      <c r="J5" s="190"/>
      <c r="K5" s="190"/>
      <c r="L5" s="190"/>
      <c r="M5" s="185"/>
      <c r="N5" s="185"/>
      <c r="O5" s="185"/>
    </row>
    <row r="6" ht="22.5" spans="1:15">
      <c r="A6" s="185"/>
      <c r="B6" s="190"/>
      <c r="C6" s="185"/>
      <c r="D6" s="185"/>
      <c r="E6" s="185"/>
      <c r="F6" s="191" t="s">
        <v>2</v>
      </c>
      <c r="G6" s="191"/>
      <c r="H6" s="191"/>
      <c r="I6" s="191"/>
      <c r="J6" s="191"/>
      <c r="K6" s="191"/>
      <c r="L6" s="191"/>
      <c r="M6" s="199"/>
      <c r="N6" s="185"/>
      <c r="O6" s="185"/>
    </row>
    <row r="7" ht="22.5" spans="1:15">
      <c r="A7" s="185"/>
      <c r="B7" s="190"/>
      <c r="C7" s="190"/>
      <c r="D7" s="185"/>
      <c r="E7" s="185"/>
      <c r="F7" s="192"/>
      <c r="G7" s="191"/>
      <c r="H7" s="192"/>
      <c r="I7" s="191"/>
      <c r="J7" s="191"/>
      <c r="K7" s="192"/>
      <c r="L7" s="192"/>
      <c r="M7" s="192"/>
      <c r="N7" s="185"/>
      <c r="O7" s="185"/>
    </row>
    <row r="8" ht="22.5" spans="1:15">
      <c r="A8" s="185"/>
      <c r="B8" s="185"/>
      <c r="C8" s="190"/>
      <c r="D8" s="185"/>
      <c r="E8" s="185"/>
      <c r="F8" s="192"/>
      <c r="G8" s="191"/>
      <c r="H8" s="192"/>
      <c r="I8" s="191"/>
      <c r="J8" s="191"/>
      <c r="K8" s="192"/>
      <c r="L8" s="192"/>
      <c r="M8" s="192"/>
      <c r="N8" s="185"/>
      <c r="O8" s="185"/>
    </row>
    <row r="9" ht="22.5" spans="1:15">
      <c r="A9" s="185"/>
      <c r="B9" s="185"/>
      <c r="C9" s="185"/>
      <c r="D9" s="190"/>
      <c r="E9" s="185"/>
      <c r="F9" s="193" t="s">
        <v>3</v>
      </c>
      <c r="G9" s="192"/>
      <c r="H9" s="192"/>
      <c r="I9" s="192"/>
      <c r="J9" s="191"/>
      <c r="K9" s="191"/>
      <c r="L9" s="191"/>
      <c r="M9" s="192"/>
      <c r="N9" s="185"/>
      <c r="O9" s="185"/>
    </row>
    <row r="10" ht="22.5" spans="1:15">
      <c r="A10" s="185"/>
      <c r="B10" s="185"/>
      <c r="C10" s="185"/>
      <c r="D10" s="185"/>
      <c r="E10" s="185"/>
      <c r="F10" s="192"/>
      <c r="G10" s="192"/>
      <c r="H10" s="192"/>
      <c r="I10" s="192"/>
      <c r="J10" s="191"/>
      <c r="K10" s="191"/>
      <c r="L10" s="191"/>
      <c r="M10" s="191"/>
      <c r="N10" s="185"/>
      <c r="O10" s="185"/>
    </row>
    <row r="11" ht="22.5" spans="1:15">
      <c r="A11" s="185"/>
      <c r="B11" s="185"/>
      <c r="C11" s="185"/>
      <c r="D11" s="185"/>
      <c r="E11" s="185"/>
      <c r="F11" s="192"/>
      <c r="G11" s="192"/>
      <c r="H11" s="192"/>
      <c r="I11" s="191"/>
      <c r="J11" s="191"/>
      <c r="K11" s="191"/>
      <c r="L11" s="191"/>
      <c r="M11" s="192"/>
      <c r="N11" s="185"/>
      <c r="O11" s="185"/>
    </row>
    <row r="12" ht="22.5" spans="1:15">
      <c r="A12" s="185"/>
      <c r="B12" s="185"/>
      <c r="C12" s="185"/>
      <c r="D12" s="185"/>
      <c r="E12" s="185"/>
      <c r="F12" s="192" t="s">
        <v>4</v>
      </c>
      <c r="G12" s="192"/>
      <c r="H12" s="194"/>
      <c r="I12" s="200"/>
      <c r="J12" s="200"/>
      <c r="K12" s="199"/>
      <c r="L12" s="199"/>
      <c r="M12" s="199"/>
      <c r="N12" s="185"/>
      <c r="O12" s="185"/>
    </row>
    <row r="13" spans="1:15">
      <c r="A13" s="185"/>
      <c r="B13" s="185"/>
      <c r="C13" s="185"/>
      <c r="D13" s="185"/>
      <c r="E13" s="185"/>
      <c r="F13" s="185"/>
      <c r="G13" s="185"/>
      <c r="H13" s="185"/>
      <c r="I13" s="190"/>
      <c r="J13" s="190"/>
      <c r="K13" s="190"/>
      <c r="L13" s="185"/>
      <c r="M13" s="185"/>
      <c r="N13" s="185"/>
      <c r="O13" s="185"/>
    </row>
    <row r="14" spans="1:15">
      <c r="A14" s="185"/>
      <c r="B14" s="185"/>
      <c r="C14" s="185"/>
      <c r="D14" s="185"/>
      <c r="E14" s="185"/>
      <c r="F14" s="185"/>
      <c r="G14" s="185"/>
      <c r="H14" s="185"/>
      <c r="I14" s="190"/>
      <c r="J14" s="190"/>
      <c r="K14" s="190"/>
      <c r="L14" s="185"/>
      <c r="M14" s="185"/>
      <c r="N14" s="185"/>
      <c r="O14" s="185"/>
    </row>
    <row r="15" spans="1:15">
      <c r="A15" s="185"/>
      <c r="B15" s="185"/>
      <c r="C15" s="185"/>
      <c r="D15" s="185"/>
      <c r="E15" s="185"/>
      <c r="F15" s="185"/>
      <c r="G15" s="185"/>
      <c r="H15" s="185"/>
      <c r="I15" s="190"/>
      <c r="J15" s="190"/>
      <c r="K15" s="190"/>
      <c r="L15" s="185"/>
      <c r="M15" s="185"/>
      <c r="N15" s="185"/>
      <c r="O15" s="185"/>
    </row>
    <row r="16" spans="1:15">
      <c r="A16" s="185"/>
      <c r="B16" s="185"/>
      <c r="C16" s="185"/>
      <c r="D16" s="185"/>
      <c r="E16" s="185"/>
      <c r="F16" s="185"/>
      <c r="G16" s="185"/>
      <c r="H16" s="185"/>
      <c r="I16" s="190"/>
      <c r="J16" s="185"/>
      <c r="K16" s="190"/>
      <c r="L16" s="185"/>
      <c r="M16" s="185"/>
      <c r="N16" s="185"/>
      <c r="O16" s="185"/>
    </row>
    <row r="17" spans="1:15">
      <c r="A17" s="185"/>
      <c r="B17" s="185"/>
      <c r="C17" s="185"/>
      <c r="D17" s="185"/>
      <c r="E17" s="185"/>
      <c r="F17" s="185"/>
      <c r="G17" s="185"/>
      <c r="H17" s="185"/>
      <c r="I17" s="185"/>
      <c r="J17" s="185"/>
      <c r="K17" s="190"/>
      <c r="L17" s="185"/>
      <c r="M17" s="185"/>
      <c r="N17" s="185"/>
      <c r="O17" s="185"/>
    </row>
    <row r="18" ht="18.75" spans="1:15">
      <c r="A18" s="195" t="s">
        <v>5</v>
      </c>
      <c r="B18" s="195"/>
      <c r="C18" s="195"/>
      <c r="D18" s="195"/>
      <c r="E18" s="196"/>
      <c r="F18" s="195"/>
      <c r="G18" s="195" t="s">
        <v>6</v>
      </c>
      <c r="H18" s="195"/>
      <c r="I18" s="196"/>
      <c r="J18" s="195"/>
      <c r="K18" s="195"/>
      <c r="L18" s="195"/>
      <c r="M18" s="195" t="s">
        <v>7</v>
      </c>
      <c r="N18" s="195"/>
      <c r="O18" s="201"/>
    </row>
    <row r="19" spans="1:15">
      <c r="A19" s="185"/>
      <c r="B19" s="185"/>
      <c r="C19" s="185"/>
      <c r="D19" s="185"/>
      <c r="E19" s="185"/>
      <c r="F19" s="185"/>
      <c r="G19" s="185"/>
      <c r="H19" s="185"/>
      <c r="I19" s="185"/>
      <c r="J19" s="185"/>
      <c r="K19" s="185"/>
      <c r="L19" s="185"/>
      <c r="M19" s="185"/>
      <c r="N19" s="185"/>
      <c r="O19" s="185"/>
    </row>
    <row r="20" spans="1:15">
      <c r="A20" s="185"/>
      <c r="B20" s="185"/>
      <c r="C20" s="185"/>
      <c r="D20" s="185"/>
      <c r="E20" s="185"/>
      <c r="F20" s="185"/>
      <c r="G20" s="185"/>
      <c r="H20" s="185"/>
      <c r="I20" s="185"/>
      <c r="J20" s="185"/>
      <c r="K20" s="185"/>
      <c r="L20" s="185"/>
      <c r="M20" s="185"/>
      <c r="N20" s="185"/>
      <c r="O20" s="185"/>
    </row>
    <row r="21" ht="22.5" spans="1:15">
      <c r="A21" s="185"/>
      <c r="B21" s="185"/>
      <c r="C21" s="185"/>
      <c r="D21" s="185"/>
      <c r="E21" s="185"/>
      <c r="F21" s="185"/>
      <c r="G21" s="185"/>
      <c r="H21" s="185"/>
      <c r="I21" s="185"/>
      <c r="J21" s="192"/>
      <c r="K21" s="185"/>
      <c r="L21" s="185"/>
      <c r="M21" s="185"/>
      <c r="N21" s="185"/>
      <c r="O21" s="185"/>
    </row>
    <row r="22" spans="1:15">
      <c r="A22" s="185"/>
      <c r="B22" s="185"/>
      <c r="C22" s="185"/>
      <c r="D22" s="185"/>
      <c r="E22" s="185"/>
      <c r="F22" s="185"/>
      <c r="G22" s="185"/>
      <c r="H22" s="185"/>
      <c r="I22" s="185"/>
      <c r="J22" s="185"/>
      <c r="K22" s="185"/>
      <c r="L22" s="185"/>
      <c r="M22" s="185"/>
      <c r="N22" s="185"/>
      <c r="O22" s="185"/>
    </row>
    <row r="23" spans="1:15">
      <c r="A23" s="185"/>
      <c r="B23" s="185"/>
      <c r="C23" s="185"/>
      <c r="D23" s="185"/>
      <c r="E23" s="185"/>
      <c r="F23" s="185"/>
      <c r="G23" s="185"/>
      <c r="H23" s="185"/>
      <c r="I23" s="185"/>
      <c r="J23" s="185"/>
      <c r="K23" s="185"/>
      <c r="L23" s="185"/>
      <c r="M23" s="185"/>
      <c r="N23" s="185"/>
      <c r="O23" s="185"/>
    </row>
    <row r="24" spans="1:15">
      <c r="A24" s="185"/>
      <c r="B24" s="185"/>
      <c r="C24" s="185"/>
      <c r="D24" s="185"/>
      <c r="E24" s="185"/>
      <c r="F24" s="185"/>
      <c r="G24" s="185"/>
      <c r="H24" s="185"/>
      <c r="I24" s="185"/>
      <c r="J24" s="185"/>
      <c r="K24" s="185"/>
      <c r="L24" s="185"/>
      <c r="M24" s="185"/>
      <c r="N24" s="185"/>
      <c r="O24" s="185"/>
    </row>
    <row r="25" spans="1:15">
      <c r="A25" s="185"/>
      <c r="B25" s="185"/>
      <c r="C25" s="185"/>
      <c r="D25" s="185"/>
      <c r="E25" s="185"/>
      <c r="F25" s="185"/>
      <c r="G25" s="185"/>
      <c r="H25" s="185"/>
      <c r="I25" s="185"/>
      <c r="J25" s="185"/>
      <c r="K25" s="185"/>
      <c r="L25" s="185"/>
      <c r="M25" s="185"/>
      <c r="N25" s="185"/>
      <c r="O25" s="185"/>
    </row>
    <row r="26" spans="1:15">
      <c r="A26" s="185"/>
      <c r="B26" s="185"/>
      <c r="C26" s="185"/>
      <c r="D26" s="185"/>
      <c r="E26" s="185"/>
      <c r="F26" s="185"/>
      <c r="G26" s="185"/>
      <c r="H26" s="185"/>
      <c r="I26" s="185"/>
      <c r="J26" s="185"/>
      <c r="K26" s="185"/>
      <c r="L26" s="185"/>
      <c r="M26" s="185"/>
      <c r="N26" s="185"/>
      <c r="O26" s="185"/>
    </row>
  </sheetData>
  <mergeCells count="1">
    <mergeCell ref="F6:L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tabSelected="1" workbookViewId="0">
      <selection activeCell="R17" sqref="R1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184</v>
      </c>
    </row>
    <row r="2" s="1" customFormat="1" ht="43.5" customHeight="1" spans="1:14">
      <c r="A2" s="5" t="s">
        <v>185</v>
      </c>
      <c r="B2" s="5"/>
      <c r="C2" s="5"/>
      <c r="D2" s="5"/>
      <c r="E2" s="5"/>
      <c r="F2" s="5"/>
      <c r="G2" s="5"/>
      <c r="H2" s="5"/>
      <c r="I2" s="5"/>
      <c r="J2" s="5"/>
      <c r="K2" s="5"/>
      <c r="L2" s="5"/>
      <c r="M2" s="5"/>
      <c r="N2" s="5"/>
    </row>
    <row r="3" ht="29.25" customHeight="1" spans="1:14">
      <c r="A3" s="6" t="s">
        <v>153</v>
      </c>
      <c r="B3" s="6"/>
      <c r="C3" s="6"/>
      <c r="D3" s="6"/>
      <c r="E3" s="7"/>
      <c r="F3" s="8"/>
      <c r="G3" s="8"/>
      <c r="H3" s="8"/>
      <c r="I3" s="8"/>
      <c r="J3" s="8"/>
      <c r="K3" s="30" t="s">
        <v>154</v>
      </c>
      <c r="L3" s="30"/>
      <c r="M3" s="30"/>
      <c r="N3" s="30"/>
    </row>
    <row r="4" ht="24.75" customHeight="1" spans="1:14">
      <c r="A4" s="9" t="s">
        <v>106</v>
      </c>
      <c r="B4" s="9" t="s">
        <v>182</v>
      </c>
      <c r="C4" s="9" t="s">
        <v>110</v>
      </c>
      <c r="D4" s="10" t="s">
        <v>186</v>
      </c>
      <c r="E4" s="11" t="s">
        <v>159</v>
      </c>
      <c r="F4" s="11" t="s">
        <v>187</v>
      </c>
      <c r="G4" s="11" t="s">
        <v>161</v>
      </c>
      <c r="H4" s="9" t="s">
        <v>162</v>
      </c>
      <c r="I4" s="9"/>
      <c r="J4" s="9"/>
      <c r="K4" s="9"/>
      <c r="L4" s="9"/>
      <c r="M4" s="9"/>
      <c r="N4" s="31" t="s">
        <v>188</v>
      </c>
    </row>
    <row r="5" ht="24.75" customHeight="1" spans="1:14">
      <c r="A5" s="9"/>
      <c r="B5" s="9"/>
      <c r="C5" s="9"/>
      <c r="D5" s="10"/>
      <c r="E5" s="11"/>
      <c r="F5" s="11"/>
      <c r="G5" s="11"/>
      <c r="H5" s="12" t="s">
        <v>164</v>
      </c>
      <c r="I5" s="32" t="s">
        <v>165</v>
      </c>
      <c r="J5" s="33"/>
      <c r="K5" s="34"/>
      <c r="L5" s="12" t="s">
        <v>166</v>
      </c>
      <c r="M5" s="12" t="s">
        <v>189</v>
      </c>
      <c r="N5" s="35"/>
    </row>
    <row r="6" ht="46.5" customHeight="1" spans="1:15">
      <c r="A6" s="9"/>
      <c r="B6" s="9"/>
      <c r="C6" s="9"/>
      <c r="D6" s="10"/>
      <c r="E6" s="11"/>
      <c r="F6" s="11"/>
      <c r="G6" s="11"/>
      <c r="H6" s="13"/>
      <c r="I6" s="9" t="s">
        <v>168</v>
      </c>
      <c r="J6" s="10" t="s">
        <v>169</v>
      </c>
      <c r="K6" s="10" t="s">
        <v>170</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51"/>
  <sheetViews>
    <sheetView workbookViewId="0">
      <selection activeCell="A2" sqref="A2:W2"/>
    </sheetView>
  </sheetViews>
  <sheetFormatPr defaultColWidth="9" defaultRowHeight="14.25"/>
  <cols>
    <col min="1" max="1" width="21.625" customWidth="1"/>
    <col min="2" max="2" width="42.5" style="156" customWidth="1"/>
    <col min="3" max="3" width="9.75" style="157" customWidth="1"/>
    <col min="4" max="4" width="9.25" customWidth="1"/>
    <col min="5" max="5" width="9.375" customWidth="1"/>
    <col min="6" max="6" width="7" customWidth="1"/>
    <col min="7" max="7" width="8.875" customWidth="1"/>
    <col min="8" max="8" width="9.5" customWidth="1"/>
    <col min="9" max="9" width="5.75" customWidth="1"/>
    <col min="10" max="10" width="7.375" customWidth="1"/>
    <col min="11" max="11" width="7.125" customWidth="1"/>
    <col min="12" max="12" width="11" customWidth="1"/>
    <col min="13" max="13" width="6.25" customWidth="1"/>
    <col min="14" max="14" width="5.625" customWidth="1"/>
    <col min="15" max="15" width="6.625" customWidth="1"/>
    <col min="16" max="16" width="5.75" customWidth="1"/>
    <col min="17" max="17" width="9.875" customWidth="1"/>
    <col min="18" max="18" width="8.375" customWidth="1"/>
    <col min="19" max="19" width="14" customWidth="1"/>
    <col min="20" max="20" width="6.25" customWidth="1"/>
    <col min="21" max="21" width="6.875" customWidth="1"/>
    <col min="22" max="22" width="6.25" customWidth="1"/>
    <col min="23" max="23" width="6.5" style="158" customWidth="1"/>
    <col min="24" max="24" width="9" style="159"/>
  </cols>
  <sheetData>
    <row r="1" spans="1:23">
      <c r="A1" s="160"/>
      <c r="B1" s="161"/>
      <c r="C1" s="162"/>
      <c r="D1" s="160"/>
      <c r="E1" s="160"/>
      <c r="F1" s="160"/>
      <c r="G1" s="160"/>
      <c r="W1" s="175" t="s">
        <v>8</v>
      </c>
    </row>
    <row r="2" ht="31.5" spans="1:24">
      <c r="A2" s="163" t="s">
        <v>9</v>
      </c>
      <c r="B2" s="164"/>
      <c r="C2" s="165"/>
      <c r="D2" s="163"/>
      <c r="E2" s="163"/>
      <c r="F2" s="163"/>
      <c r="G2" s="163"/>
      <c r="H2" s="163"/>
      <c r="I2" s="163"/>
      <c r="J2" s="163"/>
      <c r="K2" s="163"/>
      <c r="L2" s="163"/>
      <c r="M2" s="163"/>
      <c r="N2" s="163"/>
      <c r="O2" s="163"/>
      <c r="P2" s="163"/>
      <c r="Q2" s="163"/>
      <c r="R2" s="163"/>
      <c r="S2" s="163"/>
      <c r="T2" s="163"/>
      <c r="U2" s="163"/>
      <c r="V2" s="163"/>
      <c r="W2" s="176"/>
      <c r="X2" s="177"/>
    </row>
    <row r="3" spans="1:23">
      <c r="A3" t="s">
        <v>10</v>
      </c>
      <c r="W3" s="178" t="s">
        <v>11</v>
      </c>
    </row>
    <row r="4" customHeight="1" spans="1:23">
      <c r="A4" s="166" t="s">
        <v>12</v>
      </c>
      <c r="B4" s="167" t="s">
        <v>13</v>
      </c>
      <c r="C4" s="168" t="s">
        <v>14</v>
      </c>
      <c r="D4" s="166"/>
      <c r="E4" s="166"/>
      <c r="F4" s="166"/>
      <c r="G4" s="166"/>
      <c r="H4" s="166"/>
      <c r="I4" s="166"/>
      <c r="J4" s="166" t="s">
        <v>15</v>
      </c>
      <c r="K4" s="166"/>
      <c r="L4" s="166"/>
      <c r="M4" s="166"/>
      <c r="N4" s="166"/>
      <c r="O4" s="166"/>
      <c r="P4" s="166"/>
      <c r="Q4" s="166" t="s">
        <v>16</v>
      </c>
      <c r="R4" s="166"/>
      <c r="S4" s="166"/>
      <c r="T4" s="166"/>
      <c r="U4" s="166"/>
      <c r="V4" s="166"/>
      <c r="W4" s="166"/>
    </row>
    <row r="5" s="154" customFormat="1" customHeight="1" spans="1:24">
      <c r="A5" s="166"/>
      <c r="B5" s="167"/>
      <c r="C5" s="168" t="s">
        <v>17</v>
      </c>
      <c r="D5" s="166" t="s">
        <v>18</v>
      </c>
      <c r="E5" s="166"/>
      <c r="F5" s="166"/>
      <c r="G5" s="166" t="s">
        <v>19</v>
      </c>
      <c r="H5" s="166"/>
      <c r="I5" s="166"/>
      <c r="J5" s="166" t="s">
        <v>17</v>
      </c>
      <c r="K5" s="166" t="s">
        <v>18</v>
      </c>
      <c r="L5" s="166"/>
      <c r="M5" s="166"/>
      <c r="N5" s="166" t="s">
        <v>19</v>
      </c>
      <c r="O5" s="166"/>
      <c r="P5" s="166"/>
      <c r="Q5" s="166" t="s">
        <v>17</v>
      </c>
      <c r="R5" s="166" t="s">
        <v>18</v>
      </c>
      <c r="S5" s="166"/>
      <c r="T5" s="166"/>
      <c r="U5" s="166" t="s">
        <v>19</v>
      </c>
      <c r="V5" s="166"/>
      <c r="W5" s="166"/>
      <c r="X5" s="179"/>
    </row>
    <row r="6" s="154" customFormat="1" ht="44.1" customHeight="1" spans="1:24">
      <c r="A6" s="166"/>
      <c r="B6" s="167"/>
      <c r="C6" s="168"/>
      <c r="D6" s="166" t="s">
        <v>20</v>
      </c>
      <c r="E6" s="166" t="s">
        <v>21</v>
      </c>
      <c r="F6" s="166" t="s">
        <v>22</v>
      </c>
      <c r="G6" s="166" t="s">
        <v>20</v>
      </c>
      <c r="H6" s="166" t="s">
        <v>21</v>
      </c>
      <c r="I6" s="166" t="s">
        <v>22</v>
      </c>
      <c r="J6" s="166"/>
      <c r="K6" s="166" t="s">
        <v>20</v>
      </c>
      <c r="L6" s="166" t="s">
        <v>21</v>
      </c>
      <c r="M6" s="166" t="s">
        <v>22</v>
      </c>
      <c r="N6" s="166" t="s">
        <v>20</v>
      </c>
      <c r="O6" s="166" t="s">
        <v>21</v>
      </c>
      <c r="P6" s="166" t="s">
        <v>22</v>
      </c>
      <c r="Q6" s="166"/>
      <c r="R6" s="166" t="s">
        <v>20</v>
      </c>
      <c r="S6" s="166" t="s">
        <v>21</v>
      </c>
      <c r="T6" s="166" t="s">
        <v>22</v>
      </c>
      <c r="U6" s="166" t="s">
        <v>20</v>
      </c>
      <c r="V6" s="166" t="s">
        <v>21</v>
      </c>
      <c r="W6" s="166" t="s">
        <v>22</v>
      </c>
      <c r="X6" s="179"/>
    </row>
    <row r="7" s="155" customFormat="1" ht="21" customHeight="1" spans="1:24">
      <c r="A7" s="169" t="s">
        <v>23</v>
      </c>
      <c r="B7" s="170"/>
      <c r="C7" s="171">
        <f>C8+C18</f>
        <v>5525.75</v>
      </c>
      <c r="D7" s="171">
        <f t="shared" ref="D7:W7" si="0">D8+D18</f>
        <v>1575.81</v>
      </c>
      <c r="E7" s="171">
        <f t="shared" si="0"/>
        <v>1534.89</v>
      </c>
      <c r="F7" s="171">
        <f t="shared" si="0"/>
        <v>0</v>
      </c>
      <c r="G7" s="171">
        <f t="shared" si="0"/>
        <v>3951.94</v>
      </c>
      <c r="H7" s="171">
        <f t="shared" si="0"/>
        <v>3798</v>
      </c>
      <c r="I7" s="171">
        <f t="shared" si="0"/>
        <v>0</v>
      </c>
      <c r="J7" s="171">
        <f t="shared" si="0"/>
        <v>5541.7704</v>
      </c>
      <c r="K7" s="171">
        <f t="shared" si="0"/>
        <v>1584.415</v>
      </c>
      <c r="L7" s="171">
        <f t="shared" si="0"/>
        <v>1544.3036</v>
      </c>
      <c r="M7" s="171">
        <f t="shared" si="0"/>
        <v>0</v>
      </c>
      <c r="N7" s="171">
        <f t="shared" si="0"/>
        <v>3957.36</v>
      </c>
      <c r="O7" s="171">
        <f t="shared" si="0"/>
        <v>3848</v>
      </c>
      <c r="P7" s="171">
        <f t="shared" si="0"/>
        <v>0</v>
      </c>
      <c r="Q7" s="171">
        <f t="shared" si="0"/>
        <v>5610.490176</v>
      </c>
      <c r="R7" s="171">
        <f t="shared" si="0"/>
        <v>1594.4227</v>
      </c>
      <c r="S7" s="171">
        <f t="shared" si="0"/>
        <v>1555.113528</v>
      </c>
      <c r="T7" s="171">
        <f t="shared" si="0"/>
        <v>0</v>
      </c>
      <c r="U7" s="171">
        <f t="shared" si="0"/>
        <v>4016.06</v>
      </c>
      <c r="V7" s="171">
        <f t="shared" si="0"/>
        <v>3908</v>
      </c>
      <c r="W7" s="171">
        <f t="shared" si="0"/>
        <v>0</v>
      </c>
      <c r="X7" s="180"/>
    </row>
    <row r="8" s="154" customFormat="1" ht="21" customHeight="1" spans="1:24">
      <c r="A8" s="132" t="s">
        <v>24</v>
      </c>
      <c r="B8" s="172"/>
      <c r="C8" s="171">
        <f>D8+G8</f>
        <v>528.07</v>
      </c>
      <c r="D8" s="171">
        <v>437.57</v>
      </c>
      <c r="E8" s="171">
        <f>E9+E11+E12+E13+E14+E15+E16+E17</f>
        <v>437.57</v>
      </c>
      <c r="F8" s="171"/>
      <c r="G8" s="171">
        <v>90.5</v>
      </c>
      <c r="H8" s="171">
        <f>H10</f>
        <v>90.5</v>
      </c>
      <c r="I8" s="171"/>
      <c r="J8" s="171">
        <f>K8+N8</f>
        <v>549.8</v>
      </c>
      <c r="K8" s="171">
        <v>467.8</v>
      </c>
      <c r="L8" s="171">
        <f>L9+L11+L12+L13+L14+L15+L16+L17</f>
        <v>467.8</v>
      </c>
      <c r="M8" s="171"/>
      <c r="N8" s="171">
        <v>82</v>
      </c>
      <c r="O8" s="171">
        <f>O10</f>
        <v>82</v>
      </c>
      <c r="P8" s="171"/>
      <c r="Q8" s="171">
        <f>R8+U8</f>
        <v>580.5</v>
      </c>
      <c r="R8" s="171">
        <v>498.5</v>
      </c>
      <c r="S8" s="171">
        <f>S9+S11+S12+S13+S14+S15+S16+S17</f>
        <v>498.5</v>
      </c>
      <c r="T8" s="171"/>
      <c r="U8" s="171">
        <v>82</v>
      </c>
      <c r="V8" s="171">
        <f>V10</f>
        <v>82</v>
      </c>
      <c r="W8" s="171"/>
      <c r="X8" s="179"/>
    </row>
    <row r="9" s="154" customFormat="1" ht="21" customHeight="1" spans="1:24">
      <c r="A9" s="173"/>
      <c r="B9" s="172" t="s">
        <v>25</v>
      </c>
      <c r="C9" s="171"/>
      <c r="D9" s="171"/>
      <c r="E9" s="171">
        <v>352</v>
      </c>
      <c r="F9" s="171"/>
      <c r="G9" s="171"/>
      <c r="H9" s="171"/>
      <c r="I9" s="171"/>
      <c r="J9" s="171"/>
      <c r="K9" s="171"/>
      <c r="L9" s="171">
        <v>370</v>
      </c>
      <c r="M9" s="171"/>
      <c r="N9" s="171"/>
      <c r="O9" s="171"/>
      <c r="P9" s="171"/>
      <c r="Q9" s="171"/>
      <c r="R9" s="171"/>
      <c r="S9" s="171">
        <v>390</v>
      </c>
      <c r="T9" s="171"/>
      <c r="U9" s="171"/>
      <c r="V9" s="171"/>
      <c r="W9" s="171"/>
      <c r="X9" s="179"/>
    </row>
    <row r="10" s="154" customFormat="1" ht="21" customHeight="1" spans="1:24">
      <c r="A10" s="173"/>
      <c r="B10" s="172" t="s">
        <v>26</v>
      </c>
      <c r="C10" s="171"/>
      <c r="D10" s="171"/>
      <c r="E10" s="171"/>
      <c r="F10" s="171"/>
      <c r="G10" s="171"/>
      <c r="H10" s="171">
        <v>90.5</v>
      </c>
      <c r="I10" s="171"/>
      <c r="J10" s="171"/>
      <c r="K10" s="171"/>
      <c r="L10" s="171"/>
      <c r="M10" s="171"/>
      <c r="N10" s="171"/>
      <c r="O10" s="171">
        <v>82</v>
      </c>
      <c r="P10" s="171"/>
      <c r="Q10" s="171"/>
      <c r="R10" s="171"/>
      <c r="S10" s="171"/>
      <c r="T10" s="171"/>
      <c r="U10" s="171"/>
      <c r="V10" s="171">
        <v>82</v>
      </c>
      <c r="W10" s="171"/>
      <c r="X10" s="179"/>
    </row>
    <row r="11" s="154" customFormat="1" ht="21" customHeight="1" spans="1:24">
      <c r="A11" s="173"/>
      <c r="B11" s="172" t="s">
        <v>27</v>
      </c>
      <c r="C11" s="171"/>
      <c r="D11" s="171"/>
      <c r="E11" s="171">
        <v>10.67</v>
      </c>
      <c r="F11" s="171"/>
      <c r="G11" s="171"/>
      <c r="H11" s="171"/>
      <c r="I11" s="171"/>
      <c r="J11" s="171"/>
      <c r="K11" s="171"/>
      <c r="L11" s="171">
        <v>13</v>
      </c>
      <c r="M11" s="171"/>
      <c r="N11" s="171"/>
      <c r="O11" s="171"/>
      <c r="P11" s="171"/>
      <c r="Q11" s="171"/>
      <c r="R11" s="171"/>
      <c r="S11" s="171">
        <v>15</v>
      </c>
      <c r="T11" s="171"/>
      <c r="U11" s="171"/>
      <c r="V11" s="171"/>
      <c r="W11" s="171"/>
      <c r="X11" s="179"/>
    </row>
    <row r="12" s="154" customFormat="1" ht="21" customHeight="1" spans="1:24">
      <c r="A12" s="173"/>
      <c r="B12" s="172" t="s">
        <v>28</v>
      </c>
      <c r="C12" s="171"/>
      <c r="D12" s="171"/>
      <c r="E12" s="171">
        <v>31</v>
      </c>
      <c r="F12" s="171"/>
      <c r="G12" s="171"/>
      <c r="H12" s="171"/>
      <c r="I12" s="171"/>
      <c r="J12" s="171"/>
      <c r="K12" s="171"/>
      <c r="L12" s="171">
        <v>33</v>
      </c>
      <c r="M12" s="171"/>
      <c r="N12" s="171"/>
      <c r="O12" s="171"/>
      <c r="P12" s="171"/>
      <c r="Q12" s="171"/>
      <c r="R12" s="171"/>
      <c r="S12" s="171">
        <v>35</v>
      </c>
      <c r="T12" s="171"/>
      <c r="U12" s="171"/>
      <c r="V12" s="171"/>
      <c r="W12" s="171"/>
      <c r="X12" s="179"/>
    </row>
    <row r="13" s="154" customFormat="1" ht="21" customHeight="1" spans="1:24">
      <c r="A13" s="173"/>
      <c r="B13" s="172" t="s">
        <v>29</v>
      </c>
      <c r="C13" s="171"/>
      <c r="D13" s="171"/>
      <c r="E13" s="171">
        <v>1.1</v>
      </c>
      <c r="F13" s="171"/>
      <c r="G13" s="171"/>
      <c r="H13" s="171"/>
      <c r="I13" s="171"/>
      <c r="J13" s="171"/>
      <c r="K13" s="171"/>
      <c r="L13" s="171">
        <v>1.8</v>
      </c>
      <c r="M13" s="171"/>
      <c r="N13" s="171"/>
      <c r="O13" s="171"/>
      <c r="P13" s="171"/>
      <c r="Q13" s="171"/>
      <c r="R13" s="171"/>
      <c r="S13" s="171">
        <v>2.3</v>
      </c>
      <c r="T13" s="171"/>
      <c r="U13" s="171"/>
      <c r="V13" s="171"/>
      <c r="W13" s="171"/>
      <c r="X13" s="179"/>
    </row>
    <row r="14" s="154" customFormat="1" ht="21" customHeight="1" spans="1:24">
      <c r="A14" s="173"/>
      <c r="B14" s="172" t="s">
        <v>30</v>
      </c>
      <c r="C14" s="171"/>
      <c r="D14" s="171"/>
      <c r="E14" s="171">
        <v>26</v>
      </c>
      <c r="F14" s="171"/>
      <c r="G14" s="171"/>
      <c r="H14" s="171"/>
      <c r="I14" s="171"/>
      <c r="J14" s="171"/>
      <c r="K14" s="171"/>
      <c r="L14" s="171">
        <v>30</v>
      </c>
      <c r="M14" s="171"/>
      <c r="N14" s="171"/>
      <c r="O14" s="171"/>
      <c r="P14" s="171"/>
      <c r="Q14" s="171"/>
      <c r="R14" s="171"/>
      <c r="S14" s="171">
        <v>33</v>
      </c>
      <c r="T14" s="171"/>
      <c r="U14" s="171"/>
      <c r="V14" s="171"/>
      <c r="W14" s="171"/>
      <c r="X14" s="179"/>
    </row>
    <row r="15" s="154" customFormat="1" ht="21" customHeight="1" spans="1:24">
      <c r="A15" s="173"/>
      <c r="B15" s="172" t="s">
        <v>31</v>
      </c>
      <c r="C15" s="171"/>
      <c r="D15" s="171"/>
      <c r="E15" s="171">
        <v>2.7</v>
      </c>
      <c r="F15" s="171"/>
      <c r="G15" s="171"/>
      <c r="H15" s="171"/>
      <c r="I15" s="171"/>
      <c r="J15" s="171"/>
      <c r="K15" s="171"/>
      <c r="L15" s="171">
        <v>3.7</v>
      </c>
      <c r="M15" s="171"/>
      <c r="N15" s="171"/>
      <c r="O15" s="171"/>
      <c r="P15" s="171"/>
      <c r="Q15" s="171"/>
      <c r="R15" s="171"/>
      <c r="S15" s="171">
        <v>4.7</v>
      </c>
      <c r="T15" s="171"/>
      <c r="U15" s="171"/>
      <c r="V15" s="171"/>
      <c r="W15" s="171"/>
      <c r="X15" s="179"/>
    </row>
    <row r="16" s="154" customFormat="1" ht="21" customHeight="1" spans="1:24">
      <c r="A16" s="173"/>
      <c r="B16" s="172" t="s">
        <v>32</v>
      </c>
      <c r="C16" s="171"/>
      <c r="D16" s="171"/>
      <c r="E16" s="171">
        <v>0.9</v>
      </c>
      <c r="F16" s="171"/>
      <c r="G16" s="171"/>
      <c r="H16" s="171"/>
      <c r="I16" s="171"/>
      <c r="J16" s="171"/>
      <c r="K16" s="171"/>
      <c r="L16" s="171">
        <v>1.3</v>
      </c>
      <c r="M16" s="171"/>
      <c r="N16" s="171"/>
      <c r="O16" s="171"/>
      <c r="P16" s="171"/>
      <c r="Q16" s="171"/>
      <c r="R16" s="171"/>
      <c r="S16" s="171">
        <v>1.5</v>
      </c>
      <c r="T16" s="171"/>
      <c r="U16" s="171"/>
      <c r="V16" s="171"/>
      <c r="W16" s="171"/>
      <c r="X16" s="179"/>
    </row>
    <row r="17" s="154" customFormat="1" ht="21" customHeight="1" spans="1:24">
      <c r="A17" s="173"/>
      <c r="B17" s="172" t="s">
        <v>33</v>
      </c>
      <c r="C17" s="171"/>
      <c r="D17" s="171"/>
      <c r="E17" s="171">
        <v>13.2</v>
      </c>
      <c r="F17" s="171"/>
      <c r="G17" s="171"/>
      <c r="H17" s="171"/>
      <c r="I17" s="171"/>
      <c r="J17" s="171"/>
      <c r="K17" s="171"/>
      <c r="L17" s="171">
        <v>15</v>
      </c>
      <c r="M17" s="171"/>
      <c r="N17" s="171"/>
      <c r="O17" s="171"/>
      <c r="P17" s="171"/>
      <c r="Q17" s="171"/>
      <c r="R17" s="171"/>
      <c r="S17" s="171">
        <v>17</v>
      </c>
      <c r="T17" s="171"/>
      <c r="U17" s="171"/>
      <c r="V17" s="171"/>
      <c r="W17" s="171"/>
      <c r="X17" s="179"/>
    </row>
    <row r="18" s="120" customFormat="1" ht="21" customHeight="1" spans="1:24">
      <c r="A18" s="134" t="s">
        <v>34</v>
      </c>
      <c r="B18" s="172"/>
      <c r="C18" s="171">
        <f>C19+C24+C34+C43</f>
        <v>4997.68</v>
      </c>
      <c r="D18" s="171">
        <f t="shared" ref="D18:W18" si="1">D19+D24+D34+D43</f>
        <v>1138.24</v>
      </c>
      <c r="E18" s="171">
        <f t="shared" si="1"/>
        <v>1097.32</v>
      </c>
      <c r="F18" s="171">
        <f t="shared" si="1"/>
        <v>0</v>
      </c>
      <c r="G18" s="171">
        <f t="shared" si="1"/>
        <v>3861.44</v>
      </c>
      <c r="H18" s="171">
        <f t="shared" si="1"/>
        <v>3707.5</v>
      </c>
      <c r="I18" s="171">
        <f t="shared" si="1"/>
        <v>0</v>
      </c>
      <c r="J18" s="171">
        <f t="shared" si="1"/>
        <v>4991.9704</v>
      </c>
      <c r="K18" s="171">
        <f t="shared" si="1"/>
        <v>1116.615</v>
      </c>
      <c r="L18" s="171">
        <f t="shared" si="1"/>
        <v>1076.5036</v>
      </c>
      <c r="M18" s="171">
        <f t="shared" si="1"/>
        <v>0</v>
      </c>
      <c r="N18" s="171">
        <f t="shared" si="1"/>
        <v>3875.36</v>
      </c>
      <c r="O18" s="171">
        <f t="shared" si="1"/>
        <v>3766</v>
      </c>
      <c r="P18" s="171">
        <f t="shared" si="1"/>
        <v>0</v>
      </c>
      <c r="Q18" s="171">
        <f t="shared" si="1"/>
        <v>5029.990176</v>
      </c>
      <c r="R18" s="171">
        <f t="shared" si="1"/>
        <v>1095.9227</v>
      </c>
      <c r="S18" s="171">
        <f t="shared" si="1"/>
        <v>1056.613528</v>
      </c>
      <c r="T18" s="171">
        <f t="shared" si="1"/>
        <v>0</v>
      </c>
      <c r="U18" s="171">
        <f t="shared" si="1"/>
        <v>3934.06</v>
      </c>
      <c r="V18" s="171">
        <f t="shared" si="1"/>
        <v>3826</v>
      </c>
      <c r="W18" s="171">
        <f t="shared" si="1"/>
        <v>0</v>
      </c>
      <c r="X18" s="181"/>
    </row>
    <row r="19" s="120" customFormat="1" ht="21" customHeight="1" spans="1:24">
      <c r="A19" s="134" t="s">
        <v>35</v>
      </c>
      <c r="B19" s="172"/>
      <c r="C19" s="171">
        <f>D19+G19</f>
        <v>3739</v>
      </c>
      <c r="D19" s="171">
        <v>31.5</v>
      </c>
      <c r="E19" s="171">
        <f>E23</f>
        <v>31.5</v>
      </c>
      <c r="F19" s="171"/>
      <c r="G19" s="171">
        <f>G21+G23</f>
        <v>3707.5</v>
      </c>
      <c r="H19" s="171">
        <f>H21+H23</f>
        <v>3707.5</v>
      </c>
      <c r="I19" s="171"/>
      <c r="J19" s="171">
        <f>K19+N19</f>
        <v>3798</v>
      </c>
      <c r="K19" s="171">
        <v>32</v>
      </c>
      <c r="L19" s="171">
        <f>L23</f>
        <v>32</v>
      </c>
      <c r="M19" s="171"/>
      <c r="N19" s="171">
        <v>3766</v>
      </c>
      <c r="O19" s="171">
        <f>O21+O23</f>
        <v>3766</v>
      </c>
      <c r="P19" s="171"/>
      <c r="Q19" s="171">
        <f>R19+U19</f>
        <v>3859</v>
      </c>
      <c r="R19" s="171">
        <v>33</v>
      </c>
      <c r="S19" s="171">
        <v>33</v>
      </c>
      <c r="T19" s="171"/>
      <c r="U19" s="171">
        <v>3826</v>
      </c>
      <c r="V19" s="171">
        <f>V21+V23</f>
        <v>3826</v>
      </c>
      <c r="W19" s="171"/>
      <c r="X19" s="181"/>
    </row>
    <row r="20" s="121" customFormat="1" ht="21" customHeight="1" spans="1:24">
      <c r="A20" s="136" t="s">
        <v>36</v>
      </c>
      <c r="B20" s="172"/>
      <c r="C20" s="171"/>
      <c r="D20" s="171"/>
      <c r="E20" s="171"/>
      <c r="F20" s="171"/>
      <c r="G20" s="171"/>
      <c r="H20" s="171"/>
      <c r="I20" s="171"/>
      <c r="J20" s="171"/>
      <c r="K20" s="171"/>
      <c r="L20" s="171"/>
      <c r="M20" s="171"/>
      <c r="N20" s="171"/>
      <c r="O20" s="171"/>
      <c r="P20" s="171"/>
      <c r="Q20" s="171"/>
      <c r="R20" s="171"/>
      <c r="S20" s="171"/>
      <c r="T20" s="171"/>
      <c r="U20" s="171"/>
      <c r="V20" s="171"/>
      <c r="W20" s="171"/>
      <c r="X20" s="182"/>
    </row>
    <row r="21" s="121" customFormat="1" ht="21" customHeight="1" spans="1:24">
      <c r="A21" s="174"/>
      <c r="B21" s="172" t="s">
        <v>37</v>
      </c>
      <c r="C21" s="171">
        <f t="shared" ref="C21:C30" si="2">D21+G21</f>
        <v>3036</v>
      </c>
      <c r="D21" s="171"/>
      <c r="E21" s="171"/>
      <c r="F21" s="171"/>
      <c r="G21" s="171">
        <v>3036</v>
      </c>
      <c r="H21" s="171">
        <v>3036</v>
      </c>
      <c r="I21" s="171"/>
      <c r="J21" s="171">
        <f t="shared" ref="J21:J30" si="3">K21+N21</f>
        <v>3036</v>
      </c>
      <c r="K21" s="171"/>
      <c r="L21" s="171"/>
      <c r="M21" s="171"/>
      <c r="N21" s="171">
        <v>3036</v>
      </c>
      <c r="O21" s="171">
        <v>3036</v>
      </c>
      <c r="P21" s="171"/>
      <c r="Q21" s="171">
        <f t="shared" ref="Q21:Q30" si="4">R21+U21</f>
        <v>3036</v>
      </c>
      <c r="R21" s="171"/>
      <c r="S21" s="171"/>
      <c r="T21" s="171"/>
      <c r="U21" s="171">
        <v>3036</v>
      </c>
      <c r="V21" s="171">
        <v>3036</v>
      </c>
      <c r="W21" s="171"/>
      <c r="X21" s="182"/>
    </row>
    <row r="22" s="121" customFormat="1" ht="21" customHeight="1" spans="1:24">
      <c r="A22" s="136" t="s">
        <v>38</v>
      </c>
      <c r="B22" s="172"/>
      <c r="C22" s="171"/>
      <c r="D22" s="171"/>
      <c r="E22" s="171"/>
      <c r="F22" s="171"/>
      <c r="G22" s="171"/>
      <c r="H22" s="171"/>
      <c r="I22" s="171"/>
      <c r="J22" s="171"/>
      <c r="K22" s="171"/>
      <c r="L22" s="171"/>
      <c r="M22" s="171"/>
      <c r="N22" s="171"/>
      <c r="O22" s="171"/>
      <c r="P22" s="171"/>
      <c r="Q22" s="171"/>
      <c r="R22" s="171"/>
      <c r="S22" s="171"/>
      <c r="T22" s="171"/>
      <c r="U22" s="171"/>
      <c r="V22" s="171"/>
      <c r="W22" s="171"/>
      <c r="X22" s="182"/>
    </row>
    <row r="23" s="121" customFormat="1" ht="21" customHeight="1" spans="1:24">
      <c r="A23" s="174"/>
      <c r="B23" s="172" t="s">
        <v>39</v>
      </c>
      <c r="C23" s="171">
        <f t="shared" si="2"/>
        <v>703</v>
      </c>
      <c r="D23" s="171">
        <v>31.5</v>
      </c>
      <c r="E23" s="171">
        <v>31.5</v>
      </c>
      <c r="F23" s="171"/>
      <c r="G23" s="171">
        <v>671.5</v>
      </c>
      <c r="H23" s="171">
        <v>671.5</v>
      </c>
      <c r="I23" s="171"/>
      <c r="J23" s="171">
        <v>762</v>
      </c>
      <c r="K23" s="171">
        <v>32</v>
      </c>
      <c r="L23" s="171">
        <v>32</v>
      </c>
      <c r="M23" s="171"/>
      <c r="N23" s="171">
        <v>730</v>
      </c>
      <c r="O23" s="171">
        <v>730</v>
      </c>
      <c r="P23" s="171"/>
      <c r="Q23" s="171">
        <v>823</v>
      </c>
      <c r="R23" s="171">
        <v>33</v>
      </c>
      <c r="S23" s="171">
        <v>33</v>
      </c>
      <c r="T23" s="171"/>
      <c r="U23" s="171">
        <v>790</v>
      </c>
      <c r="V23" s="171">
        <v>790</v>
      </c>
      <c r="W23" s="171"/>
      <c r="X23" s="182"/>
    </row>
    <row r="24" s="120" customFormat="1" ht="21" customHeight="1" spans="1:24">
      <c r="A24" s="134" t="s">
        <v>40</v>
      </c>
      <c r="B24" s="172"/>
      <c r="C24" s="171">
        <f t="shared" ref="C24:G24" si="5">SUM(C25:C33)</f>
        <v>330.77</v>
      </c>
      <c r="D24" s="171">
        <f t="shared" si="5"/>
        <v>257.78</v>
      </c>
      <c r="E24" s="171">
        <f>E25+E27+E28+E29+E30+E31+E33</f>
        <v>247.08</v>
      </c>
      <c r="F24" s="171">
        <v>0</v>
      </c>
      <c r="G24" s="171">
        <f t="shared" si="5"/>
        <v>74.99</v>
      </c>
      <c r="H24" s="171">
        <v>0</v>
      </c>
      <c r="I24" s="171">
        <v>0</v>
      </c>
      <c r="J24" s="171">
        <f t="shared" ref="J24:N24" si="6">SUM(J25:J33)</f>
        <v>299.5096</v>
      </c>
      <c r="K24" s="171">
        <f t="shared" si="6"/>
        <v>252.6342</v>
      </c>
      <c r="L24" s="171">
        <f t="shared" ref="L24:P24" si="7">E24*0.98</f>
        <v>242.1384</v>
      </c>
      <c r="M24" s="171">
        <f t="shared" si="7"/>
        <v>0</v>
      </c>
      <c r="N24" s="171">
        <f t="shared" si="6"/>
        <v>46.88</v>
      </c>
      <c r="O24" s="171">
        <f t="shared" si="7"/>
        <v>0</v>
      </c>
      <c r="P24" s="171">
        <f t="shared" si="7"/>
        <v>0</v>
      </c>
      <c r="Q24" s="171">
        <f t="shared" ref="Q24:U24" si="8">SUM(Q25:Q33)</f>
        <v>294.464608</v>
      </c>
      <c r="R24" s="171">
        <f t="shared" si="8"/>
        <v>247.581516</v>
      </c>
      <c r="S24" s="171">
        <f t="shared" ref="S24:W24" si="9">L24*0.98</f>
        <v>237.295632</v>
      </c>
      <c r="T24" s="171">
        <f t="shared" si="9"/>
        <v>0</v>
      </c>
      <c r="U24" s="171">
        <f t="shared" si="8"/>
        <v>46.88</v>
      </c>
      <c r="V24" s="171">
        <f t="shared" si="9"/>
        <v>0</v>
      </c>
      <c r="W24" s="171">
        <f t="shared" si="9"/>
        <v>0</v>
      </c>
      <c r="X24" s="183"/>
    </row>
    <row r="25" s="121" customFormat="1" ht="21" customHeight="1" spans="1:24">
      <c r="A25" s="136" t="s">
        <v>41</v>
      </c>
      <c r="B25" s="172" t="s">
        <v>28</v>
      </c>
      <c r="C25" s="171">
        <f t="shared" si="2"/>
        <v>21.41</v>
      </c>
      <c r="D25" s="171">
        <v>21.41</v>
      </c>
      <c r="E25" s="171">
        <v>21.42</v>
      </c>
      <c r="F25" s="171"/>
      <c r="G25" s="171">
        <f t="shared" ref="G25:G29" si="10">H25+I25</f>
        <v>0</v>
      </c>
      <c r="H25" s="171"/>
      <c r="I25" s="171"/>
      <c r="J25" s="171">
        <f t="shared" si="3"/>
        <v>20.9916</v>
      </c>
      <c r="K25" s="171">
        <f t="shared" ref="K25:K31" si="11">L25+M25</f>
        <v>20.9916</v>
      </c>
      <c r="L25" s="171">
        <f t="shared" ref="L25:L31" si="12">E25*0.98</f>
        <v>20.9916</v>
      </c>
      <c r="M25" s="171"/>
      <c r="N25" s="171">
        <f t="shared" ref="N25:N30" si="13">O25+P25</f>
        <v>0</v>
      </c>
      <c r="O25" s="171">
        <f t="shared" ref="O25:O30" si="14">H25*0.98</f>
        <v>0</v>
      </c>
      <c r="P25" s="171"/>
      <c r="Q25" s="171">
        <f t="shared" si="4"/>
        <v>20.571768</v>
      </c>
      <c r="R25" s="171">
        <f t="shared" ref="R25:R31" si="15">S25+T25</f>
        <v>20.571768</v>
      </c>
      <c r="S25" s="171">
        <f t="shared" ref="S25:S31" si="16">L25*0.98</f>
        <v>20.571768</v>
      </c>
      <c r="T25" s="171"/>
      <c r="U25" s="171">
        <f t="shared" ref="U25:U30" si="17">V25+W25</f>
        <v>0</v>
      </c>
      <c r="V25" s="171">
        <f t="shared" ref="V25:V30" si="18">O25*0.98</f>
        <v>0</v>
      </c>
      <c r="W25" s="171"/>
      <c r="X25" s="182"/>
    </row>
    <row r="26" s="121" customFormat="1" ht="21" customHeight="1" spans="1:24">
      <c r="A26" s="136"/>
      <c r="B26" s="172" t="s">
        <v>27</v>
      </c>
      <c r="C26" s="171">
        <f t="shared" si="2"/>
        <v>10.71</v>
      </c>
      <c r="D26" s="171">
        <f t="shared" ref="D26:D31" si="19">E26+F26</f>
        <v>10.71</v>
      </c>
      <c r="E26" s="171">
        <v>10.71</v>
      </c>
      <c r="F26" s="171"/>
      <c r="G26" s="171"/>
      <c r="H26" s="171"/>
      <c r="I26" s="171"/>
      <c r="J26" s="171">
        <f t="shared" si="3"/>
        <v>10.4958</v>
      </c>
      <c r="K26" s="171">
        <f t="shared" si="11"/>
        <v>10.4958</v>
      </c>
      <c r="L26" s="171">
        <f t="shared" si="12"/>
        <v>10.4958</v>
      </c>
      <c r="M26" s="171"/>
      <c r="N26" s="171">
        <f t="shared" si="13"/>
        <v>0</v>
      </c>
      <c r="O26" s="171">
        <f t="shared" si="14"/>
        <v>0</v>
      </c>
      <c r="P26" s="171"/>
      <c r="Q26" s="171">
        <f t="shared" si="4"/>
        <v>10.285884</v>
      </c>
      <c r="R26" s="171">
        <f t="shared" si="15"/>
        <v>10.285884</v>
      </c>
      <c r="S26" s="171">
        <f t="shared" si="16"/>
        <v>10.285884</v>
      </c>
      <c r="T26" s="171"/>
      <c r="U26" s="171">
        <f t="shared" si="17"/>
        <v>0</v>
      </c>
      <c r="V26" s="171">
        <f t="shared" si="18"/>
        <v>0</v>
      </c>
      <c r="W26" s="171"/>
      <c r="X26" s="182"/>
    </row>
    <row r="27" s="121" customFormat="1" ht="21" customHeight="1" spans="1:24">
      <c r="A27" s="136"/>
      <c r="B27" s="172" t="s">
        <v>42</v>
      </c>
      <c r="C27" s="171">
        <f t="shared" si="2"/>
        <v>0.58</v>
      </c>
      <c r="D27" s="171">
        <v>0.58</v>
      </c>
      <c r="E27" s="171">
        <v>0.58</v>
      </c>
      <c r="F27" s="171"/>
      <c r="G27" s="171">
        <f t="shared" si="10"/>
        <v>0</v>
      </c>
      <c r="H27" s="171"/>
      <c r="I27" s="171"/>
      <c r="J27" s="171">
        <f t="shared" si="3"/>
        <v>0.5684</v>
      </c>
      <c r="K27" s="171">
        <f t="shared" si="11"/>
        <v>0.5684</v>
      </c>
      <c r="L27" s="171">
        <f t="shared" si="12"/>
        <v>0.5684</v>
      </c>
      <c r="M27" s="171"/>
      <c r="N27" s="171">
        <f t="shared" si="13"/>
        <v>0</v>
      </c>
      <c r="O27" s="171">
        <f t="shared" si="14"/>
        <v>0</v>
      </c>
      <c r="P27" s="171"/>
      <c r="Q27" s="171">
        <f t="shared" si="4"/>
        <v>0.557032</v>
      </c>
      <c r="R27" s="171">
        <f t="shared" si="15"/>
        <v>0.557032</v>
      </c>
      <c r="S27" s="171">
        <f t="shared" si="16"/>
        <v>0.557032</v>
      </c>
      <c r="T27" s="171"/>
      <c r="U27" s="171">
        <f t="shared" si="17"/>
        <v>0</v>
      </c>
      <c r="V27" s="171">
        <f t="shared" si="18"/>
        <v>0</v>
      </c>
      <c r="W27" s="171"/>
      <c r="X27" s="182"/>
    </row>
    <row r="28" s="121" customFormat="1" ht="21" customHeight="1" spans="1:24">
      <c r="A28" s="136"/>
      <c r="B28" s="172" t="s">
        <v>43</v>
      </c>
      <c r="C28" s="171">
        <f t="shared" si="2"/>
        <v>9.6</v>
      </c>
      <c r="D28" s="171">
        <f t="shared" si="19"/>
        <v>9.6</v>
      </c>
      <c r="E28" s="171">
        <v>9.6</v>
      </c>
      <c r="F28" s="171"/>
      <c r="G28" s="171">
        <f t="shared" si="10"/>
        <v>0</v>
      </c>
      <c r="H28" s="171"/>
      <c r="I28" s="171"/>
      <c r="J28" s="171">
        <f t="shared" si="3"/>
        <v>9.408</v>
      </c>
      <c r="K28" s="171">
        <f t="shared" si="11"/>
        <v>9.408</v>
      </c>
      <c r="L28" s="171">
        <f t="shared" si="12"/>
        <v>9.408</v>
      </c>
      <c r="M28" s="171"/>
      <c r="N28" s="171">
        <f t="shared" si="13"/>
        <v>0</v>
      </c>
      <c r="O28" s="171">
        <f t="shared" si="14"/>
        <v>0</v>
      </c>
      <c r="P28" s="171"/>
      <c r="Q28" s="171">
        <f t="shared" si="4"/>
        <v>9.21984</v>
      </c>
      <c r="R28" s="171">
        <f t="shared" si="15"/>
        <v>9.21984</v>
      </c>
      <c r="S28" s="171">
        <f t="shared" si="16"/>
        <v>9.21984</v>
      </c>
      <c r="T28" s="171"/>
      <c r="U28" s="171">
        <f t="shared" si="17"/>
        <v>0</v>
      </c>
      <c r="V28" s="171">
        <f t="shared" si="18"/>
        <v>0</v>
      </c>
      <c r="W28" s="171"/>
      <c r="X28" s="182"/>
    </row>
    <row r="29" s="121" customFormat="1" ht="21" customHeight="1" spans="1:24">
      <c r="A29" s="137"/>
      <c r="B29" s="172" t="s">
        <v>31</v>
      </c>
      <c r="C29" s="171">
        <f t="shared" si="2"/>
        <v>3.23</v>
      </c>
      <c r="D29" s="171">
        <f t="shared" si="19"/>
        <v>3.23</v>
      </c>
      <c r="E29" s="171">
        <v>3.23</v>
      </c>
      <c r="F29" s="171"/>
      <c r="G29" s="171">
        <f t="shared" si="10"/>
        <v>0</v>
      </c>
      <c r="H29" s="171"/>
      <c r="I29" s="171"/>
      <c r="J29" s="171">
        <f t="shared" si="3"/>
        <v>3.1654</v>
      </c>
      <c r="K29" s="171">
        <f t="shared" si="11"/>
        <v>3.1654</v>
      </c>
      <c r="L29" s="171">
        <f t="shared" si="12"/>
        <v>3.1654</v>
      </c>
      <c r="M29" s="171"/>
      <c r="N29" s="171">
        <f t="shared" si="13"/>
        <v>0</v>
      </c>
      <c r="O29" s="171">
        <f t="shared" si="14"/>
        <v>0</v>
      </c>
      <c r="P29" s="171"/>
      <c r="Q29" s="171">
        <f t="shared" si="4"/>
        <v>3.102092</v>
      </c>
      <c r="R29" s="171">
        <f t="shared" si="15"/>
        <v>3.102092</v>
      </c>
      <c r="S29" s="171">
        <f t="shared" si="16"/>
        <v>3.102092</v>
      </c>
      <c r="T29" s="171"/>
      <c r="U29" s="171">
        <f t="shared" si="17"/>
        <v>0</v>
      </c>
      <c r="V29" s="171">
        <f t="shared" si="18"/>
        <v>0</v>
      </c>
      <c r="W29" s="171"/>
      <c r="X29" s="182"/>
    </row>
    <row r="30" s="121" customFormat="1" ht="21" customHeight="1" spans="1:24">
      <c r="A30" s="137"/>
      <c r="B30" s="172" t="s">
        <v>25</v>
      </c>
      <c r="C30" s="171">
        <f t="shared" si="2"/>
        <v>0</v>
      </c>
      <c r="D30" s="171">
        <f t="shared" si="19"/>
        <v>0</v>
      </c>
      <c r="E30" s="171"/>
      <c r="F30" s="171"/>
      <c r="G30" s="171"/>
      <c r="H30" s="171"/>
      <c r="I30" s="171"/>
      <c r="J30" s="171">
        <f t="shared" si="3"/>
        <v>0</v>
      </c>
      <c r="K30" s="171">
        <f t="shared" si="11"/>
        <v>0</v>
      </c>
      <c r="L30" s="171">
        <f t="shared" si="12"/>
        <v>0</v>
      </c>
      <c r="M30" s="171"/>
      <c r="N30" s="171">
        <f t="shared" si="13"/>
        <v>0</v>
      </c>
      <c r="O30" s="171">
        <f t="shared" si="14"/>
        <v>0</v>
      </c>
      <c r="P30" s="171"/>
      <c r="Q30" s="171">
        <f t="shared" si="4"/>
        <v>0</v>
      </c>
      <c r="R30" s="171">
        <f t="shared" si="15"/>
        <v>0</v>
      </c>
      <c r="S30" s="171">
        <f t="shared" si="16"/>
        <v>0</v>
      </c>
      <c r="T30" s="171"/>
      <c r="U30" s="171">
        <f t="shared" si="17"/>
        <v>0</v>
      </c>
      <c r="V30" s="171">
        <f t="shared" si="18"/>
        <v>0</v>
      </c>
      <c r="W30" s="171"/>
      <c r="X30" s="182"/>
    </row>
    <row r="31" s="121" customFormat="1" ht="21" customHeight="1" spans="1:24">
      <c r="A31" s="137"/>
      <c r="B31" s="172" t="s">
        <v>26</v>
      </c>
      <c r="C31" s="171">
        <v>265.26</v>
      </c>
      <c r="D31" s="171">
        <f t="shared" si="19"/>
        <v>194.27</v>
      </c>
      <c r="E31" s="171">
        <v>194.27</v>
      </c>
      <c r="F31" s="171"/>
      <c r="G31" s="171">
        <v>72.99</v>
      </c>
      <c r="H31" s="171">
        <v>72.99</v>
      </c>
      <c r="I31" s="171"/>
      <c r="J31" s="171">
        <v>235.26</v>
      </c>
      <c r="K31" s="171">
        <f t="shared" si="11"/>
        <v>190.3846</v>
      </c>
      <c r="L31" s="171">
        <f t="shared" si="12"/>
        <v>190.3846</v>
      </c>
      <c r="M31" s="171"/>
      <c r="N31" s="171">
        <v>44.88</v>
      </c>
      <c r="O31" s="171">
        <v>44.88</v>
      </c>
      <c r="P31" s="171"/>
      <c r="Q31" s="171">
        <v>231.46</v>
      </c>
      <c r="R31" s="171">
        <f t="shared" si="15"/>
        <v>186.576908</v>
      </c>
      <c r="S31" s="171">
        <f t="shared" si="16"/>
        <v>186.576908</v>
      </c>
      <c r="T31" s="171"/>
      <c r="U31" s="171">
        <v>44.88</v>
      </c>
      <c r="V31" s="171">
        <v>44.88</v>
      </c>
      <c r="W31" s="171"/>
      <c r="X31" s="182"/>
    </row>
    <row r="32" s="121" customFormat="1" ht="21" customHeight="1" spans="1:24">
      <c r="A32" s="137"/>
      <c r="B32" s="172" t="s">
        <v>26</v>
      </c>
      <c r="C32" s="171">
        <v>2</v>
      </c>
      <c r="D32" s="171"/>
      <c r="E32" s="171"/>
      <c r="F32" s="171"/>
      <c r="G32" s="171">
        <v>2</v>
      </c>
      <c r="H32" s="171">
        <v>2</v>
      </c>
      <c r="I32" s="171"/>
      <c r="J32" s="171">
        <v>2</v>
      </c>
      <c r="K32" s="171"/>
      <c r="L32" s="171"/>
      <c r="M32" s="171"/>
      <c r="N32" s="171">
        <v>2</v>
      </c>
      <c r="O32" s="171">
        <v>2</v>
      </c>
      <c r="P32" s="171"/>
      <c r="Q32" s="171">
        <v>2</v>
      </c>
      <c r="R32" s="171"/>
      <c r="S32" s="171"/>
      <c r="T32" s="171"/>
      <c r="U32" s="171">
        <v>2</v>
      </c>
      <c r="V32" s="171">
        <v>2</v>
      </c>
      <c r="W32" s="171"/>
      <c r="X32" s="182"/>
    </row>
    <row r="33" s="121" customFormat="1" ht="21" customHeight="1" spans="1:24">
      <c r="A33" s="137"/>
      <c r="B33" s="172" t="s">
        <v>30</v>
      </c>
      <c r="C33" s="171">
        <f t="shared" ref="C33:C42" si="20">D33+G33</f>
        <v>17.98</v>
      </c>
      <c r="D33" s="171">
        <f t="shared" ref="D33:D42" si="21">E33+F33</f>
        <v>17.98</v>
      </c>
      <c r="E33" s="171">
        <v>17.98</v>
      </c>
      <c r="F33" s="171"/>
      <c r="G33" s="171">
        <f t="shared" ref="G33:G42" si="22">H33+I33</f>
        <v>0</v>
      </c>
      <c r="H33" s="171"/>
      <c r="I33" s="171"/>
      <c r="J33" s="171">
        <f t="shared" ref="J33:J42" si="23">K33+N33</f>
        <v>17.6204</v>
      </c>
      <c r="K33" s="171">
        <f t="shared" ref="K33:K42" si="24">L33+M33</f>
        <v>17.6204</v>
      </c>
      <c r="L33" s="171">
        <f t="shared" ref="L33:L43" si="25">E33*0.98</f>
        <v>17.6204</v>
      </c>
      <c r="M33" s="171"/>
      <c r="N33" s="171">
        <f t="shared" ref="N33:N42" si="26">O33+P33</f>
        <v>0</v>
      </c>
      <c r="O33" s="171">
        <f t="shared" ref="O33:O39" si="27">H33*0.98</f>
        <v>0</v>
      </c>
      <c r="P33" s="171"/>
      <c r="Q33" s="171">
        <f t="shared" ref="Q33:Q42" si="28">R33+U33</f>
        <v>17.267992</v>
      </c>
      <c r="R33" s="171">
        <f t="shared" ref="R33:R42" si="29">S33+T33</f>
        <v>17.267992</v>
      </c>
      <c r="S33" s="171">
        <f t="shared" ref="S33:S43" si="30">L33*0.98</f>
        <v>17.267992</v>
      </c>
      <c r="T33" s="171"/>
      <c r="U33" s="171">
        <f t="shared" ref="U33:U42" si="31">V33+W33</f>
        <v>0</v>
      </c>
      <c r="V33" s="171">
        <f t="shared" ref="V33:V39" si="32">O33*0.98</f>
        <v>0</v>
      </c>
      <c r="W33" s="171"/>
      <c r="X33" s="182"/>
    </row>
    <row r="34" s="120" customFormat="1" ht="21" customHeight="1" spans="1:24">
      <c r="A34" s="134" t="s">
        <v>44</v>
      </c>
      <c r="B34" s="172"/>
      <c r="C34" s="171">
        <f t="shared" ref="C34:G34" si="33">SUM(C35:C42)</f>
        <v>587.18</v>
      </c>
      <c r="D34" s="171">
        <f t="shared" si="33"/>
        <v>508.23</v>
      </c>
      <c r="E34" s="171">
        <f>E35+E37+E38+E39+E40+E41+E42</f>
        <v>490.27</v>
      </c>
      <c r="F34" s="171">
        <v>0</v>
      </c>
      <c r="G34" s="171">
        <f t="shared" si="33"/>
        <v>78.95</v>
      </c>
      <c r="H34" s="171">
        <v>0</v>
      </c>
      <c r="I34" s="171">
        <v>0</v>
      </c>
      <c r="J34" s="171">
        <f t="shared" ref="J34:N34" si="34">SUM(J35:J42)</f>
        <v>560.5454</v>
      </c>
      <c r="K34" s="171">
        <f t="shared" si="34"/>
        <v>498.0654</v>
      </c>
      <c r="L34" s="171">
        <f t="shared" si="25"/>
        <v>480.4646</v>
      </c>
      <c r="M34" s="171">
        <f>F34*0.98</f>
        <v>0</v>
      </c>
      <c r="N34" s="171">
        <f t="shared" si="34"/>
        <v>62.48</v>
      </c>
      <c r="O34" s="171">
        <f t="shared" si="27"/>
        <v>0</v>
      </c>
      <c r="P34" s="171">
        <f>I34*0.98</f>
        <v>0</v>
      </c>
      <c r="Q34" s="171">
        <f t="shared" ref="Q34:U34" si="35">SUM(Q35:Q42)</f>
        <v>549.284092</v>
      </c>
      <c r="R34" s="171">
        <f t="shared" si="35"/>
        <v>488.104092</v>
      </c>
      <c r="S34" s="171">
        <f t="shared" si="30"/>
        <v>470.855308</v>
      </c>
      <c r="T34" s="171">
        <f>M34*0.98</f>
        <v>0</v>
      </c>
      <c r="U34" s="171">
        <f t="shared" si="35"/>
        <v>61.18</v>
      </c>
      <c r="V34" s="171">
        <f t="shared" si="32"/>
        <v>0</v>
      </c>
      <c r="W34" s="171">
        <f>P34*0.98</f>
        <v>0</v>
      </c>
      <c r="X34" s="181"/>
    </row>
    <row r="35" s="121" customFormat="1" ht="21" customHeight="1" spans="1:24">
      <c r="A35" s="136" t="s">
        <v>45</v>
      </c>
      <c r="B35" s="172" t="s">
        <v>28</v>
      </c>
      <c r="C35" s="171">
        <f t="shared" si="20"/>
        <v>35.93</v>
      </c>
      <c r="D35" s="171">
        <f t="shared" si="21"/>
        <v>35.93</v>
      </c>
      <c r="E35" s="171">
        <v>35.93</v>
      </c>
      <c r="F35" s="171"/>
      <c r="G35" s="171">
        <f t="shared" si="22"/>
        <v>0</v>
      </c>
      <c r="H35" s="171"/>
      <c r="I35" s="171"/>
      <c r="J35" s="171">
        <f t="shared" si="23"/>
        <v>35.2114</v>
      </c>
      <c r="K35" s="171">
        <f t="shared" si="24"/>
        <v>35.2114</v>
      </c>
      <c r="L35" s="171">
        <f t="shared" si="25"/>
        <v>35.2114</v>
      </c>
      <c r="M35" s="171"/>
      <c r="N35" s="171">
        <f t="shared" si="26"/>
        <v>0</v>
      </c>
      <c r="O35" s="171">
        <f t="shared" si="27"/>
        <v>0</v>
      </c>
      <c r="P35" s="171"/>
      <c r="Q35" s="171">
        <f t="shared" si="28"/>
        <v>34.507172</v>
      </c>
      <c r="R35" s="171">
        <f t="shared" si="29"/>
        <v>34.507172</v>
      </c>
      <c r="S35" s="171">
        <f t="shared" si="30"/>
        <v>34.507172</v>
      </c>
      <c r="T35" s="171"/>
      <c r="U35" s="171">
        <f t="shared" si="31"/>
        <v>0</v>
      </c>
      <c r="V35" s="171">
        <f t="shared" si="32"/>
        <v>0</v>
      </c>
      <c r="W35" s="171"/>
      <c r="X35" s="182"/>
    </row>
    <row r="36" s="121" customFormat="1" ht="21" customHeight="1" spans="1:24">
      <c r="A36" s="136"/>
      <c r="B36" s="172" t="s">
        <v>27</v>
      </c>
      <c r="C36" s="171">
        <f t="shared" si="20"/>
        <v>17.96</v>
      </c>
      <c r="D36" s="171">
        <f t="shared" si="21"/>
        <v>17.96</v>
      </c>
      <c r="E36" s="171">
        <v>17.96</v>
      </c>
      <c r="F36" s="171"/>
      <c r="G36" s="171"/>
      <c r="H36" s="171"/>
      <c r="I36" s="171"/>
      <c r="J36" s="171">
        <f t="shared" si="23"/>
        <v>17.6008</v>
      </c>
      <c r="K36" s="171">
        <f t="shared" si="24"/>
        <v>17.6008</v>
      </c>
      <c r="L36" s="171">
        <f t="shared" si="25"/>
        <v>17.6008</v>
      </c>
      <c r="M36" s="171"/>
      <c r="N36" s="171">
        <f t="shared" si="26"/>
        <v>0</v>
      </c>
      <c r="O36" s="171">
        <f t="shared" si="27"/>
        <v>0</v>
      </c>
      <c r="P36" s="171"/>
      <c r="Q36" s="171">
        <f t="shared" si="28"/>
        <v>17.248784</v>
      </c>
      <c r="R36" s="171">
        <f t="shared" si="29"/>
        <v>17.248784</v>
      </c>
      <c r="S36" s="171">
        <f t="shared" si="30"/>
        <v>17.248784</v>
      </c>
      <c r="T36" s="171"/>
      <c r="U36" s="171">
        <f t="shared" si="31"/>
        <v>0</v>
      </c>
      <c r="V36" s="171">
        <f t="shared" si="32"/>
        <v>0</v>
      </c>
      <c r="W36" s="171"/>
      <c r="X36" s="182"/>
    </row>
    <row r="37" s="121" customFormat="1" ht="21" customHeight="1" spans="1:24">
      <c r="A37" s="136"/>
      <c r="B37" s="172" t="s">
        <v>42</v>
      </c>
      <c r="C37" s="171">
        <f t="shared" si="20"/>
        <v>0.97</v>
      </c>
      <c r="D37" s="171">
        <f t="shared" si="21"/>
        <v>0.97</v>
      </c>
      <c r="E37" s="171">
        <v>0.97</v>
      </c>
      <c r="F37" s="171"/>
      <c r="G37" s="171">
        <f t="shared" si="22"/>
        <v>0</v>
      </c>
      <c r="H37" s="171"/>
      <c r="I37" s="171"/>
      <c r="J37" s="171">
        <f t="shared" si="23"/>
        <v>0.9506</v>
      </c>
      <c r="K37" s="171">
        <f t="shared" si="24"/>
        <v>0.9506</v>
      </c>
      <c r="L37" s="171">
        <f t="shared" si="25"/>
        <v>0.9506</v>
      </c>
      <c r="M37" s="171"/>
      <c r="N37" s="171">
        <f t="shared" si="26"/>
        <v>0</v>
      </c>
      <c r="O37" s="171">
        <f t="shared" si="27"/>
        <v>0</v>
      </c>
      <c r="P37" s="171"/>
      <c r="Q37" s="171">
        <f t="shared" si="28"/>
        <v>0.931588</v>
      </c>
      <c r="R37" s="171">
        <f t="shared" si="29"/>
        <v>0.931588</v>
      </c>
      <c r="S37" s="171">
        <f t="shared" si="30"/>
        <v>0.931588</v>
      </c>
      <c r="T37" s="171"/>
      <c r="U37" s="171">
        <f t="shared" si="31"/>
        <v>0</v>
      </c>
      <c r="V37" s="171">
        <f t="shared" si="32"/>
        <v>0</v>
      </c>
      <c r="W37" s="171"/>
      <c r="X37" s="182"/>
    </row>
    <row r="38" s="121" customFormat="1" ht="21" customHeight="1" spans="1:24">
      <c r="A38" s="136"/>
      <c r="B38" s="172" t="s">
        <v>43</v>
      </c>
      <c r="C38" s="171">
        <f t="shared" si="20"/>
        <v>15.98</v>
      </c>
      <c r="D38" s="171">
        <f t="shared" si="21"/>
        <v>15.98</v>
      </c>
      <c r="E38" s="171">
        <v>15.98</v>
      </c>
      <c r="F38" s="171"/>
      <c r="G38" s="171">
        <f t="shared" si="22"/>
        <v>0</v>
      </c>
      <c r="H38" s="171"/>
      <c r="I38" s="171"/>
      <c r="J38" s="171">
        <f t="shared" si="23"/>
        <v>15.6604</v>
      </c>
      <c r="K38" s="171">
        <f t="shared" si="24"/>
        <v>15.6604</v>
      </c>
      <c r="L38" s="171">
        <f t="shared" si="25"/>
        <v>15.6604</v>
      </c>
      <c r="M38" s="171"/>
      <c r="N38" s="171">
        <f t="shared" si="26"/>
        <v>0</v>
      </c>
      <c r="O38" s="171">
        <f t="shared" si="27"/>
        <v>0</v>
      </c>
      <c r="P38" s="171"/>
      <c r="Q38" s="171">
        <f t="shared" si="28"/>
        <v>15.347192</v>
      </c>
      <c r="R38" s="171">
        <f t="shared" si="29"/>
        <v>15.347192</v>
      </c>
      <c r="S38" s="171">
        <f t="shared" si="30"/>
        <v>15.347192</v>
      </c>
      <c r="T38" s="171"/>
      <c r="U38" s="171">
        <f t="shared" si="31"/>
        <v>0</v>
      </c>
      <c r="V38" s="171">
        <f t="shared" si="32"/>
        <v>0</v>
      </c>
      <c r="W38" s="171"/>
      <c r="X38" s="182"/>
    </row>
    <row r="39" s="121" customFormat="1" ht="21" customHeight="1" spans="1:24">
      <c r="A39" s="137"/>
      <c r="B39" s="172" t="s">
        <v>31</v>
      </c>
      <c r="C39" s="171">
        <f t="shared" si="20"/>
        <v>4.84</v>
      </c>
      <c r="D39" s="171">
        <f t="shared" si="21"/>
        <v>4.84</v>
      </c>
      <c r="E39" s="171">
        <v>4.84</v>
      </c>
      <c r="F39" s="171"/>
      <c r="G39" s="171">
        <f t="shared" si="22"/>
        <v>0</v>
      </c>
      <c r="H39" s="171"/>
      <c r="I39" s="171"/>
      <c r="J39" s="171">
        <f t="shared" si="23"/>
        <v>4.7432</v>
      </c>
      <c r="K39" s="171">
        <f t="shared" si="24"/>
        <v>4.7432</v>
      </c>
      <c r="L39" s="171">
        <f t="shared" si="25"/>
        <v>4.7432</v>
      </c>
      <c r="M39" s="171"/>
      <c r="N39" s="171">
        <f t="shared" si="26"/>
        <v>0</v>
      </c>
      <c r="O39" s="171">
        <f t="shared" si="27"/>
        <v>0</v>
      </c>
      <c r="P39" s="171"/>
      <c r="Q39" s="171">
        <f t="shared" si="28"/>
        <v>4.648336</v>
      </c>
      <c r="R39" s="171">
        <f t="shared" si="29"/>
        <v>4.648336</v>
      </c>
      <c r="S39" s="171">
        <f t="shared" si="30"/>
        <v>4.648336</v>
      </c>
      <c r="T39" s="171"/>
      <c r="U39" s="171">
        <f t="shared" si="31"/>
        <v>0</v>
      </c>
      <c r="V39" s="171">
        <f t="shared" si="32"/>
        <v>0</v>
      </c>
      <c r="W39" s="171"/>
      <c r="X39" s="182"/>
    </row>
    <row r="40" s="121" customFormat="1" ht="21" customHeight="1" spans="1:24">
      <c r="A40" s="137"/>
      <c r="B40" s="172" t="s">
        <v>26</v>
      </c>
      <c r="C40" s="171">
        <f t="shared" si="20"/>
        <v>462.61</v>
      </c>
      <c r="D40" s="171">
        <f t="shared" si="21"/>
        <v>400.66</v>
      </c>
      <c r="E40" s="171">
        <v>400.66</v>
      </c>
      <c r="F40" s="171"/>
      <c r="G40" s="171">
        <f t="shared" si="22"/>
        <v>61.95</v>
      </c>
      <c r="H40" s="171">
        <v>61.95</v>
      </c>
      <c r="I40" s="171"/>
      <c r="J40" s="171">
        <f t="shared" si="23"/>
        <v>439.6268</v>
      </c>
      <c r="K40" s="171">
        <f t="shared" si="24"/>
        <v>392.6468</v>
      </c>
      <c r="L40" s="171">
        <f t="shared" si="25"/>
        <v>392.6468</v>
      </c>
      <c r="M40" s="171"/>
      <c r="N40" s="171">
        <f t="shared" si="26"/>
        <v>46.98</v>
      </c>
      <c r="O40" s="171">
        <v>46.98</v>
      </c>
      <c r="P40" s="171"/>
      <c r="Q40" s="171">
        <f t="shared" si="28"/>
        <v>431.473864</v>
      </c>
      <c r="R40" s="171">
        <f t="shared" si="29"/>
        <v>384.793864</v>
      </c>
      <c r="S40" s="171">
        <f t="shared" si="30"/>
        <v>384.793864</v>
      </c>
      <c r="T40" s="171"/>
      <c r="U40" s="171">
        <f t="shared" si="31"/>
        <v>46.68</v>
      </c>
      <c r="V40" s="171">
        <v>46.68</v>
      </c>
      <c r="W40" s="171"/>
      <c r="X40" s="182"/>
    </row>
    <row r="41" s="121" customFormat="1" ht="21" customHeight="1" spans="1:24">
      <c r="A41" s="137"/>
      <c r="B41" s="172" t="s">
        <v>26</v>
      </c>
      <c r="C41" s="171">
        <f t="shared" si="20"/>
        <v>19</v>
      </c>
      <c r="D41" s="171">
        <f t="shared" si="21"/>
        <v>2</v>
      </c>
      <c r="E41" s="171">
        <v>2</v>
      </c>
      <c r="F41" s="171"/>
      <c r="G41" s="171">
        <f t="shared" si="22"/>
        <v>17</v>
      </c>
      <c r="H41" s="171">
        <v>17</v>
      </c>
      <c r="I41" s="171"/>
      <c r="J41" s="171">
        <f t="shared" si="23"/>
        <v>17.46</v>
      </c>
      <c r="K41" s="171">
        <f t="shared" si="24"/>
        <v>1.96</v>
      </c>
      <c r="L41" s="171">
        <f t="shared" si="25"/>
        <v>1.96</v>
      </c>
      <c r="M41" s="171"/>
      <c r="N41" s="171">
        <f t="shared" si="26"/>
        <v>15.5</v>
      </c>
      <c r="O41" s="171">
        <v>15.5</v>
      </c>
      <c r="P41" s="171"/>
      <c r="Q41" s="171">
        <f t="shared" si="28"/>
        <v>16.4208</v>
      </c>
      <c r="R41" s="171">
        <f t="shared" si="29"/>
        <v>1.9208</v>
      </c>
      <c r="S41" s="171">
        <f t="shared" si="30"/>
        <v>1.9208</v>
      </c>
      <c r="T41" s="171"/>
      <c r="U41" s="171">
        <f t="shared" si="31"/>
        <v>14.5</v>
      </c>
      <c r="V41" s="171">
        <v>14.5</v>
      </c>
      <c r="W41" s="171"/>
      <c r="X41" s="182"/>
    </row>
    <row r="42" s="121" customFormat="1" ht="21" customHeight="1" spans="1:24">
      <c r="A42" s="137"/>
      <c r="B42" s="172" t="s">
        <v>30</v>
      </c>
      <c r="C42" s="171">
        <f t="shared" si="20"/>
        <v>29.89</v>
      </c>
      <c r="D42" s="171">
        <f t="shared" si="21"/>
        <v>29.89</v>
      </c>
      <c r="E42" s="171">
        <v>29.89</v>
      </c>
      <c r="F42" s="171"/>
      <c r="G42" s="171">
        <f t="shared" si="22"/>
        <v>0</v>
      </c>
      <c r="H42" s="171"/>
      <c r="I42" s="171"/>
      <c r="J42" s="171">
        <f t="shared" si="23"/>
        <v>29.2922</v>
      </c>
      <c r="K42" s="171">
        <f t="shared" si="24"/>
        <v>29.2922</v>
      </c>
      <c r="L42" s="171">
        <f t="shared" si="25"/>
        <v>29.2922</v>
      </c>
      <c r="M42" s="171"/>
      <c r="N42" s="171">
        <f t="shared" si="26"/>
        <v>0</v>
      </c>
      <c r="O42" s="171">
        <f t="shared" ref="O42:O49" si="36">H42*0.98</f>
        <v>0</v>
      </c>
      <c r="P42" s="171"/>
      <c r="Q42" s="171">
        <f t="shared" si="28"/>
        <v>28.706356</v>
      </c>
      <c r="R42" s="171">
        <f t="shared" si="29"/>
        <v>28.706356</v>
      </c>
      <c r="S42" s="171">
        <f t="shared" si="30"/>
        <v>28.706356</v>
      </c>
      <c r="T42" s="171"/>
      <c r="U42" s="171">
        <f t="shared" si="31"/>
        <v>0</v>
      </c>
      <c r="V42" s="171">
        <f t="shared" ref="V42:V51" si="37">O42*0.98</f>
        <v>0</v>
      </c>
      <c r="W42" s="171"/>
      <c r="X42" s="182"/>
    </row>
    <row r="43" s="120" customFormat="1" ht="21" customHeight="1" spans="1:24">
      <c r="A43" s="134" t="s">
        <v>46</v>
      </c>
      <c r="B43" s="172"/>
      <c r="C43" s="171">
        <f t="shared" ref="C43:G43" si="38">SUM(C44:C51)</f>
        <v>340.73</v>
      </c>
      <c r="D43" s="171">
        <f t="shared" si="38"/>
        <v>340.73</v>
      </c>
      <c r="E43" s="171">
        <f>E44+E46+E47+E48+E49+E50+E51</f>
        <v>328.47</v>
      </c>
      <c r="F43" s="171">
        <v>0</v>
      </c>
      <c r="G43" s="171">
        <f t="shared" si="38"/>
        <v>0</v>
      </c>
      <c r="H43" s="171">
        <v>0</v>
      </c>
      <c r="I43" s="171">
        <v>0</v>
      </c>
      <c r="J43" s="171">
        <f t="shared" ref="J43:N43" si="39">SUM(J44:J51)</f>
        <v>333.9154</v>
      </c>
      <c r="K43" s="171">
        <f t="shared" si="39"/>
        <v>333.9154</v>
      </c>
      <c r="L43" s="171">
        <f t="shared" si="25"/>
        <v>321.9006</v>
      </c>
      <c r="M43" s="171">
        <f>F43*0.98</f>
        <v>0</v>
      </c>
      <c r="N43" s="171">
        <f t="shared" si="39"/>
        <v>0</v>
      </c>
      <c r="O43" s="171">
        <f t="shared" si="36"/>
        <v>0</v>
      </c>
      <c r="P43" s="171">
        <f>I43*0.98</f>
        <v>0</v>
      </c>
      <c r="Q43" s="171">
        <f t="shared" ref="Q43:U43" si="40">SUM(Q44:Q51)</f>
        <v>327.241476</v>
      </c>
      <c r="R43" s="171">
        <f t="shared" si="40"/>
        <v>327.237092</v>
      </c>
      <c r="S43" s="171">
        <f t="shared" si="30"/>
        <v>315.462588</v>
      </c>
      <c r="T43" s="171">
        <f>M43*0.98</f>
        <v>0</v>
      </c>
      <c r="U43" s="171">
        <f t="shared" si="40"/>
        <v>0</v>
      </c>
      <c r="V43" s="171">
        <f t="shared" si="37"/>
        <v>0</v>
      </c>
      <c r="W43" s="171">
        <f>P43*0.98</f>
        <v>0</v>
      </c>
      <c r="X43" s="181"/>
    </row>
    <row r="44" s="121" customFormat="1" ht="21" customHeight="1" spans="1:24">
      <c r="A44" s="136" t="s">
        <v>47</v>
      </c>
      <c r="B44" s="172" t="s">
        <v>28</v>
      </c>
      <c r="C44" s="171">
        <f t="shared" ref="C44:C46" si="41">D44+G44</f>
        <v>24.52</v>
      </c>
      <c r="D44" s="171">
        <v>24.52</v>
      </c>
      <c r="E44" s="171">
        <v>24.52</v>
      </c>
      <c r="F44" s="171"/>
      <c r="G44" s="171">
        <f t="shared" ref="G44:G48" si="42">H44+I44</f>
        <v>0</v>
      </c>
      <c r="H44" s="171"/>
      <c r="I44" s="171"/>
      <c r="J44" s="171">
        <f t="shared" ref="J44:J51" si="43">K44+N44</f>
        <v>24.0296</v>
      </c>
      <c r="K44" s="171">
        <f t="shared" ref="K44:K51" si="44">L44+M44</f>
        <v>24.0296</v>
      </c>
      <c r="L44" s="171">
        <f t="shared" ref="L44:L51" si="45">E44*0.98</f>
        <v>24.0296</v>
      </c>
      <c r="M44" s="171"/>
      <c r="N44" s="171">
        <f t="shared" ref="N44:N49" si="46">O44+P44</f>
        <v>0</v>
      </c>
      <c r="O44" s="171">
        <f t="shared" si="36"/>
        <v>0</v>
      </c>
      <c r="P44" s="171"/>
      <c r="Q44" s="171">
        <f t="shared" ref="Q44:Q49" si="47">R44+U44</f>
        <v>23.549008</v>
      </c>
      <c r="R44" s="171">
        <f t="shared" ref="R44:R51" si="48">S44+T44</f>
        <v>23.549008</v>
      </c>
      <c r="S44" s="171">
        <f t="shared" ref="S44:S51" si="49">L44*0.98</f>
        <v>23.549008</v>
      </c>
      <c r="T44" s="171"/>
      <c r="U44" s="171">
        <f t="shared" ref="U44:U51" si="50">V44+W44</f>
        <v>0</v>
      </c>
      <c r="V44" s="171">
        <f t="shared" si="37"/>
        <v>0</v>
      </c>
      <c r="W44" s="171"/>
      <c r="X44" s="182"/>
    </row>
    <row r="45" s="121" customFormat="1" ht="21" customHeight="1" spans="1:24">
      <c r="A45" s="136"/>
      <c r="B45" s="172" t="s">
        <v>27</v>
      </c>
      <c r="C45" s="171">
        <f t="shared" si="41"/>
        <v>12.26</v>
      </c>
      <c r="D45" s="171">
        <v>12.26</v>
      </c>
      <c r="E45" s="171">
        <v>12.26</v>
      </c>
      <c r="F45" s="171"/>
      <c r="G45" s="171"/>
      <c r="H45" s="171"/>
      <c r="I45" s="171"/>
      <c r="J45" s="171">
        <f t="shared" si="43"/>
        <v>12.0148</v>
      </c>
      <c r="K45" s="171">
        <f t="shared" si="44"/>
        <v>12.0148</v>
      </c>
      <c r="L45" s="171">
        <f t="shared" si="45"/>
        <v>12.0148</v>
      </c>
      <c r="M45" s="171"/>
      <c r="N45" s="171">
        <f t="shared" si="46"/>
        <v>0</v>
      </c>
      <c r="O45" s="171">
        <f t="shared" si="36"/>
        <v>0</v>
      </c>
      <c r="P45" s="171"/>
      <c r="Q45" s="171">
        <f t="shared" si="47"/>
        <v>11.774504</v>
      </c>
      <c r="R45" s="171">
        <f t="shared" si="48"/>
        <v>11.774504</v>
      </c>
      <c r="S45" s="171">
        <f t="shared" si="49"/>
        <v>11.774504</v>
      </c>
      <c r="T45" s="171"/>
      <c r="U45" s="171">
        <f t="shared" si="50"/>
        <v>0</v>
      </c>
      <c r="V45" s="171">
        <f t="shared" si="37"/>
        <v>0</v>
      </c>
      <c r="W45" s="171"/>
      <c r="X45" s="182"/>
    </row>
    <row r="46" s="121" customFormat="1" ht="21" customHeight="1" spans="1:24">
      <c r="A46" s="136"/>
      <c r="B46" s="172" t="s">
        <v>42</v>
      </c>
      <c r="C46" s="171">
        <f t="shared" si="41"/>
        <v>0.66</v>
      </c>
      <c r="D46" s="171">
        <v>0.66</v>
      </c>
      <c r="E46" s="171">
        <v>0.66</v>
      </c>
      <c r="F46" s="171"/>
      <c r="G46" s="171"/>
      <c r="H46" s="171"/>
      <c r="I46" s="171"/>
      <c r="J46" s="171">
        <f t="shared" si="43"/>
        <v>0.6468</v>
      </c>
      <c r="K46" s="171">
        <f t="shared" si="44"/>
        <v>0.6468</v>
      </c>
      <c r="L46" s="171">
        <f t="shared" si="45"/>
        <v>0.6468</v>
      </c>
      <c r="M46" s="171"/>
      <c r="N46" s="171">
        <f t="shared" si="46"/>
        <v>0</v>
      </c>
      <c r="O46" s="171">
        <f t="shared" si="36"/>
        <v>0</v>
      </c>
      <c r="P46" s="171"/>
      <c r="Q46" s="171">
        <f t="shared" si="47"/>
        <v>0.633864</v>
      </c>
      <c r="R46" s="171">
        <f t="shared" si="48"/>
        <v>0.633864</v>
      </c>
      <c r="S46" s="171">
        <f t="shared" si="49"/>
        <v>0.633864</v>
      </c>
      <c r="T46" s="171"/>
      <c r="U46" s="171">
        <f t="shared" si="50"/>
        <v>0</v>
      </c>
      <c r="V46" s="171">
        <f t="shared" si="37"/>
        <v>0</v>
      </c>
      <c r="W46" s="171"/>
      <c r="X46" s="182"/>
    </row>
    <row r="47" s="121" customFormat="1" ht="21" customHeight="1" spans="1:24">
      <c r="A47" s="136"/>
      <c r="B47" s="172" t="s">
        <v>43</v>
      </c>
      <c r="C47" s="171">
        <v>10.89</v>
      </c>
      <c r="D47" s="171">
        <v>10.89</v>
      </c>
      <c r="E47" s="171">
        <v>10.89</v>
      </c>
      <c r="F47" s="171"/>
      <c r="G47" s="171">
        <f t="shared" si="42"/>
        <v>0</v>
      </c>
      <c r="H47" s="171"/>
      <c r="I47" s="171"/>
      <c r="J47" s="171">
        <f t="shared" si="43"/>
        <v>10.6722</v>
      </c>
      <c r="K47" s="171">
        <f t="shared" si="44"/>
        <v>10.6722</v>
      </c>
      <c r="L47" s="171">
        <f t="shared" si="45"/>
        <v>10.6722</v>
      </c>
      <c r="M47" s="171"/>
      <c r="N47" s="171">
        <f t="shared" si="46"/>
        <v>0</v>
      </c>
      <c r="O47" s="171">
        <f t="shared" si="36"/>
        <v>0</v>
      </c>
      <c r="P47" s="171"/>
      <c r="Q47" s="171">
        <f t="shared" si="47"/>
        <v>10.458756</v>
      </c>
      <c r="R47" s="171">
        <f t="shared" si="48"/>
        <v>10.458756</v>
      </c>
      <c r="S47" s="171">
        <f t="shared" si="49"/>
        <v>10.458756</v>
      </c>
      <c r="T47" s="171"/>
      <c r="U47" s="171">
        <f t="shared" si="50"/>
        <v>0</v>
      </c>
      <c r="V47" s="171">
        <f t="shared" si="37"/>
        <v>0</v>
      </c>
      <c r="W47" s="171"/>
      <c r="X47" s="182"/>
    </row>
    <row r="48" s="121" customFormat="1" ht="21" customHeight="1" spans="1:24">
      <c r="A48" s="137"/>
      <c r="B48" s="172" t="s">
        <v>31</v>
      </c>
      <c r="C48" s="171">
        <v>3.91</v>
      </c>
      <c r="D48" s="171">
        <v>3.91</v>
      </c>
      <c r="E48" s="171">
        <v>3.91</v>
      </c>
      <c r="F48" s="171"/>
      <c r="G48" s="171">
        <f t="shared" si="42"/>
        <v>0</v>
      </c>
      <c r="H48" s="171"/>
      <c r="I48" s="171"/>
      <c r="J48" s="171">
        <f t="shared" si="43"/>
        <v>3.8318</v>
      </c>
      <c r="K48" s="171">
        <f t="shared" si="44"/>
        <v>3.8318</v>
      </c>
      <c r="L48" s="171">
        <f t="shared" si="45"/>
        <v>3.8318</v>
      </c>
      <c r="M48" s="171"/>
      <c r="N48" s="171">
        <f t="shared" si="46"/>
        <v>0</v>
      </c>
      <c r="O48" s="171">
        <f t="shared" si="36"/>
        <v>0</v>
      </c>
      <c r="P48" s="171"/>
      <c r="Q48" s="171">
        <f t="shared" si="47"/>
        <v>3.755164</v>
      </c>
      <c r="R48" s="171">
        <f t="shared" si="48"/>
        <v>3.755164</v>
      </c>
      <c r="S48" s="171">
        <f t="shared" si="49"/>
        <v>3.755164</v>
      </c>
      <c r="T48" s="171"/>
      <c r="U48" s="171">
        <f t="shared" si="50"/>
        <v>0</v>
      </c>
      <c r="V48" s="171">
        <f t="shared" si="37"/>
        <v>0</v>
      </c>
      <c r="W48" s="171"/>
      <c r="X48" s="182"/>
    </row>
    <row r="49" s="121" customFormat="1" ht="21" customHeight="1" spans="1:24">
      <c r="A49" s="137"/>
      <c r="B49" s="172" t="s">
        <v>25</v>
      </c>
      <c r="C49" s="171">
        <f>D49+G49</f>
        <v>0</v>
      </c>
      <c r="D49" s="171">
        <f>E49+F49</f>
        <v>0</v>
      </c>
      <c r="E49" s="171"/>
      <c r="F49" s="171"/>
      <c r="G49" s="171"/>
      <c r="H49" s="171"/>
      <c r="I49" s="171"/>
      <c r="J49" s="171">
        <f t="shared" si="43"/>
        <v>0</v>
      </c>
      <c r="K49" s="171">
        <f t="shared" si="44"/>
        <v>0</v>
      </c>
      <c r="L49" s="171">
        <f t="shared" si="45"/>
        <v>0</v>
      </c>
      <c r="M49" s="171"/>
      <c r="N49" s="171">
        <f t="shared" si="46"/>
        <v>0</v>
      </c>
      <c r="O49" s="171">
        <f t="shared" si="36"/>
        <v>0</v>
      </c>
      <c r="P49" s="171"/>
      <c r="Q49" s="171">
        <f t="shared" si="47"/>
        <v>0</v>
      </c>
      <c r="R49" s="171">
        <f t="shared" si="48"/>
        <v>0</v>
      </c>
      <c r="S49" s="171">
        <f t="shared" si="49"/>
        <v>0</v>
      </c>
      <c r="T49" s="171"/>
      <c r="U49" s="171">
        <f t="shared" si="50"/>
        <v>0</v>
      </c>
      <c r="V49" s="171">
        <f t="shared" si="37"/>
        <v>0</v>
      </c>
      <c r="W49" s="171"/>
      <c r="X49" s="182"/>
    </row>
    <row r="50" s="121" customFormat="1" ht="21" customHeight="1" spans="1:24">
      <c r="A50" s="137"/>
      <c r="B50" s="172" t="s">
        <v>26</v>
      </c>
      <c r="C50" s="171">
        <v>268.04</v>
      </c>
      <c r="D50" s="171">
        <v>268.04</v>
      </c>
      <c r="E50" s="171">
        <v>268.04</v>
      </c>
      <c r="F50" s="171"/>
      <c r="G50" s="171"/>
      <c r="H50" s="171"/>
      <c r="I50" s="171"/>
      <c r="J50" s="171">
        <f t="shared" si="43"/>
        <v>262.6792</v>
      </c>
      <c r="K50" s="171">
        <f t="shared" si="44"/>
        <v>262.6792</v>
      </c>
      <c r="L50" s="171">
        <f t="shared" si="45"/>
        <v>262.6792</v>
      </c>
      <c r="M50" s="171"/>
      <c r="N50" s="171"/>
      <c r="O50" s="171"/>
      <c r="P50" s="171"/>
      <c r="Q50" s="171">
        <v>257.43</v>
      </c>
      <c r="R50" s="171">
        <f t="shared" si="48"/>
        <v>257.425616</v>
      </c>
      <c r="S50" s="171">
        <f t="shared" si="49"/>
        <v>257.425616</v>
      </c>
      <c r="T50" s="171"/>
      <c r="U50" s="171">
        <f t="shared" si="50"/>
        <v>0</v>
      </c>
      <c r="V50" s="171">
        <f t="shared" si="37"/>
        <v>0</v>
      </c>
      <c r="W50" s="171"/>
      <c r="X50" s="182"/>
    </row>
    <row r="51" s="121" customFormat="1" ht="21" customHeight="1" spans="1:24">
      <c r="A51" s="137"/>
      <c r="B51" s="172" t="s">
        <v>30</v>
      </c>
      <c r="C51" s="171">
        <v>20.45</v>
      </c>
      <c r="D51" s="171">
        <v>20.45</v>
      </c>
      <c r="E51" s="171">
        <v>20.45</v>
      </c>
      <c r="F51" s="171"/>
      <c r="G51" s="171">
        <f>H51+I51</f>
        <v>0</v>
      </c>
      <c r="H51" s="171"/>
      <c r="I51" s="171"/>
      <c r="J51" s="171">
        <f t="shared" si="43"/>
        <v>20.041</v>
      </c>
      <c r="K51" s="171">
        <f t="shared" si="44"/>
        <v>20.041</v>
      </c>
      <c r="L51" s="171">
        <f t="shared" si="45"/>
        <v>20.041</v>
      </c>
      <c r="M51" s="171"/>
      <c r="N51" s="171">
        <f>O51+P51</f>
        <v>0</v>
      </c>
      <c r="O51" s="171">
        <f>H51*0.98</f>
        <v>0</v>
      </c>
      <c r="P51" s="171"/>
      <c r="Q51" s="171">
        <f>R51+U51</f>
        <v>19.64018</v>
      </c>
      <c r="R51" s="171">
        <f t="shared" si="48"/>
        <v>19.64018</v>
      </c>
      <c r="S51" s="171">
        <f t="shared" si="49"/>
        <v>19.64018</v>
      </c>
      <c r="T51" s="171"/>
      <c r="U51" s="171">
        <f t="shared" si="50"/>
        <v>0</v>
      </c>
      <c r="V51" s="171">
        <f t="shared" si="37"/>
        <v>0</v>
      </c>
      <c r="W51" s="171"/>
      <c r="X51" s="182"/>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2"/>
  <sheetViews>
    <sheetView workbookViewId="0">
      <selection activeCell="J24" sqref="J24"/>
    </sheetView>
  </sheetViews>
  <sheetFormatPr defaultColWidth="9" defaultRowHeight="14.25" outlineLevelCol="6"/>
  <cols>
    <col min="1" max="1" width="25.25" customWidth="1"/>
    <col min="2" max="2" width="61.125" style="147" customWidth="1"/>
    <col min="3" max="3" width="27.125" customWidth="1"/>
    <col min="4" max="4" width="36.875" customWidth="1"/>
    <col min="5" max="7" width="11.375" customWidth="1"/>
  </cols>
  <sheetData>
    <row r="1" spans="7:7">
      <c r="G1" s="122" t="s">
        <v>48</v>
      </c>
    </row>
    <row r="2" ht="25.5" spans="1:7">
      <c r="A2" s="123" t="s">
        <v>49</v>
      </c>
      <c r="B2" s="148"/>
      <c r="C2" s="123"/>
      <c r="D2" s="123"/>
      <c r="E2" s="123"/>
      <c r="F2" s="123"/>
      <c r="G2" s="123"/>
    </row>
    <row r="4" spans="1:7">
      <c r="A4" s="124" t="s">
        <v>10</v>
      </c>
      <c r="B4" s="149"/>
      <c r="G4" t="s">
        <v>11</v>
      </c>
    </row>
    <row r="5" ht="21.95" customHeight="1" spans="1:7">
      <c r="A5" s="125" t="s">
        <v>50</v>
      </c>
      <c r="B5" s="126" t="s">
        <v>51</v>
      </c>
      <c r="C5" s="125" t="s">
        <v>52</v>
      </c>
      <c r="D5" s="126" t="s">
        <v>53</v>
      </c>
      <c r="E5" s="127" t="s">
        <v>54</v>
      </c>
      <c r="F5" s="127"/>
      <c r="G5" s="127"/>
    </row>
    <row r="6" ht="25.5" customHeight="1" spans="1:7">
      <c r="A6" s="128"/>
      <c r="B6" s="150"/>
      <c r="C6" s="128"/>
      <c r="D6" s="128"/>
      <c r="E6" s="129" t="s">
        <v>20</v>
      </c>
      <c r="F6" s="130" t="s">
        <v>21</v>
      </c>
      <c r="G6" s="130" t="s">
        <v>55</v>
      </c>
    </row>
    <row r="7" ht="40.5" customHeight="1" spans="1:7">
      <c r="A7" s="131"/>
      <c r="B7" s="151"/>
      <c r="C7" s="131"/>
      <c r="D7" s="131"/>
      <c r="E7" s="129"/>
      <c r="F7" s="130"/>
      <c r="G7" s="130"/>
    </row>
    <row r="8" ht="21" customHeight="1" spans="1:7">
      <c r="A8" s="132" t="s">
        <v>23</v>
      </c>
      <c r="B8" s="152"/>
      <c r="C8" s="133"/>
      <c r="D8" s="133"/>
      <c r="E8" s="133">
        <f>E9+E14</f>
        <v>3961.02</v>
      </c>
      <c r="F8" s="133">
        <f>F9+F14</f>
        <v>3961.02</v>
      </c>
      <c r="G8" s="133"/>
    </row>
    <row r="9" ht="21" customHeight="1" spans="1:7">
      <c r="A9" s="132" t="s">
        <v>24</v>
      </c>
      <c r="B9" s="152"/>
      <c r="C9" s="133"/>
      <c r="D9" s="133"/>
      <c r="E9" s="133">
        <f>E10+E11+E12</f>
        <v>90.5</v>
      </c>
      <c r="F9" s="133">
        <f>F10+F11+F12</f>
        <v>90.5</v>
      </c>
      <c r="G9" s="133"/>
    </row>
    <row r="10" ht="21" customHeight="1" spans="1:7">
      <c r="A10" s="132" t="s">
        <v>56</v>
      </c>
      <c r="B10" s="153" t="s">
        <v>57</v>
      </c>
      <c r="C10" s="133"/>
      <c r="D10" s="133" t="s">
        <v>58</v>
      </c>
      <c r="E10" s="133">
        <v>2</v>
      </c>
      <c r="F10" s="133">
        <v>2</v>
      </c>
      <c r="G10" s="133"/>
    </row>
    <row r="11" ht="21" customHeight="1" spans="1:7">
      <c r="A11" s="132" t="s">
        <v>59</v>
      </c>
      <c r="B11" s="153" t="s">
        <v>60</v>
      </c>
      <c r="C11" s="133"/>
      <c r="D11" s="133" t="s">
        <v>58</v>
      </c>
      <c r="E11" s="133">
        <v>8.5</v>
      </c>
      <c r="F11" s="133">
        <v>8.5</v>
      </c>
      <c r="G11" s="133"/>
    </row>
    <row r="12" ht="21" customHeight="1" spans="1:7">
      <c r="A12" s="132" t="s">
        <v>61</v>
      </c>
      <c r="B12" s="153" t="s">
        <v>62</v>
      </c>
      <c r="C12" s="133"/>
      <c r="D12" s="133" t="s">
        <v>58</v>
      </c>
      <c r="E12" s="133">
        <v>80</v>
      </c>
      <c r="F12" s="133">
        <v>80</v>
      </c>
      <c r="G12" s="133"/>
    </row>
    <row r="13" ht="21" customHeight="1" spans="1:7">
      <c r="A13" s="132"/>
      <c r="B13" s="153"/>
      <c r="C13" s="133"/>
      <c r="D13" s="133"/>
      <c r="E13" s="133"/>
      <c r="F13" s="133"/>
      <c r="G13" s="133"/>
    </row>
    <row r="14" ht="21" customHeight="1" spans="1:7">
      <c r="A14" s="132" t="s">
        <v>34</v>
      </c>
      <c r="B14" s="153"/>
      <c r="C14" s="133"/>
      <c r="D14" s="133"/>
      <c r="E14" s="133">
        <f>E15+E19+E23+E29+E37</f>
        <v>3870.52</v>
      </c>
      <c r="F14" s="133">
        <f>F15+F19+F23+F29+F37</f>
        <v>3870.52</v>
      </c>
      <c r="G14" s="133"/>
    </row>
    <row r="15" s="120" customFormat="1" ht="21" customHeight="1" spans="1:7">
      <c r="A15" s="134" t="s">
        <v>63</v>
      </c>
      <c r="B15" s="153"/>
      <c r="C15" s="133"/>
      <c r="D15" s="133"/>
      <c r="E15" s="135">
        <f>E16+E17</f>
        <v>3036</v>
      </c>
      <c r="F15" s="135">
        <f>F16+F17</f>
        <v>3036</v>
      </c>
      <c r="G15" s="135"/>
    </row>
    <row r="16" s="121" customFormat="1" ht="21" customHeight="1" spans="1:7">
      <c r="A16" s="136" t="s">
        <v>56</v>
      </c>
      <c r="B16" s="153" t="s">
        <v>64</v>
      </c>
      <c r="C16" s="133"/>
      <c r="D16" s="133" t="s">
        <v>37</v>
      </c>
      <c r="E16" s="137">
        <v>40</v>
      </c>
      <c r="F16" s="137">
        <v>40</v>
      </c>
      <c r="G16" s="137"/>
    </row>
    <row r="17" s="121" customFormat="1" ht="21" customHeight="1" spans="1:7">
      <c r="A17" s="136" t="s">
        <v>59</v>
      </c>
      <c r="B17" s="153" t="s">
        <v>65</v>
      </c>
      <c r="C17" s="133"/>
      <c r="D17" s="133" t="s">
        <v>37</v>
      </c>
      <c r="E17" s="137">
        <v>2996</v>
      </c>
      <c r="F17" s="137">
        <v>2996</v>
      </c>
      <c r="G17" s="137"/>
    </row>
    <row r="18" s="121" customFormat="1" ht="21" customHeight="1" spans="1:7">
      <c r="A18" s="136"/>
      <c r="B18" s="153"/>
      <c r="C18" s="133"/>
      <c r="D18" s="133"/>
      <c r="E18" s="137"/>
      <c r="F18" s="137"/>
      <c r="G18" s="137"/>
    </row>
    <row r="19" s="120" customFormat="1" ht="21" customHeight="1" spans="1:7">
      <c r="A19" s="134" t="s">
        <v>38</v>
      </c>
      <c r="B19" s="153"/>
      <c r="C19" s="133"/>
      <c r="D19" s="133"/>
      <c r="E19" s="135">
        <f>E20+E21</f>
        <v>671.5</v>
      </c>
      <c r="F19" s="135">
        <f>F20+F21</f>
        <v>671.5</v>
      </c>
      <c r="G19" s="135"/>
    </row>
    <row r="20" s="121" customFormat="1" ht="21" customHeight="1" spans="1:7">
      <c r="A20" s="136" t="s">
        <v>56</v>
      </c>
      <c r="B20" s="153" t="s">
        <v>66</v>
      </c>
      <c r="C20" s="133"/>
      <c r="D20" s="133" t="s">
        <v>39</v>
      </c>
      <c r="E20" s="137">
        <v>600</v>
      </c>
      <c r="F20" s="137">
        <v>600</v>
      </c>
      <c r="G20" s="137"/>
    </row>
    <row r="21" s="121" customFormat="1" ht="21" customHeight="1" spans="1:7">
      <c r="A21" s="136" t="s">
        <v>59</v>
      </c>
      <c r="B21" s="153" t="s">
        <v>67</v>
      </c>
      <c r="C21" s="133"/>
      <c r="D21" s="133" t="s">
        <v>39</v>
      </c>
      <c r="E21" s="137">
        <v>71.5</v>
      </c>
      <c r="F21" s="137">
        <v>71.5</v>
      </c>
      <c r="G21" s="137"/>
    </row>
    <row r="22" s="121" customFormat="1" ht="21" customHeight="1" spans="1:7">
      <c r="A22" s="136"/>
      <c r="B22" s="153"/>
      <c r="C22" s="133"/>
      <c r="D22" s="133"/>
      <c r="E22" s="137"/>
      <c r="F22" s="137"/>
      <c r="G22" s="137"/>
    </row>
    <row r="23" s="120" customFormat="1" ht="21" customHeight="1" spans="1:7">
      <c r="A23" s="134" t="s">
        <v>41</v>
      </c>
      <c r="B23" s="153"/>
      <c r="C23" s="133"/>
      <c r="D23" s="133"/>
      <c r="E23" s="138">
        <v>37.05</v>
      </c>
      <c r="F23" s="138">
        <f>SUM(F24:F27)</f>
        <v>37.05</v>
      </c>
      <c r="G23" s="135"/>
    </row>
    <row r="24" s="121" customFormat="1" ht="21" customHeight="1" spans="1:7">
      <c r="A24" s="136" t="s">
        <v>56</v>
      </c>
      <c r="B24" s="153" t="s">
        <v>68</v>
      </c>
      <c r="C24" s="133"/>
      <c r="D24" s="133" t="s">
        <v>58</v>
      </c>
      <c r="E24" s="140">
        <v>10.17</v>
      </c>
      <c r="F24" s="140">
        <v>10.17</v>
      </c>
      <c r="G24" s="137"/>
    </row>
    <row r="25" s="121" customFormat="1" ht="21" customHeight="1" spans="1:7">
      <c r="A25" s="136" t="s">
        <v>59</v>
      </c>
      <c r="B25" s="153" t="s">
        <v>69</v>
      </c>
      <c r="C25" s="133"/>
      <c r="D25" s="133" t="s">
        <v>58</v>
      </c>
      <c r="E25" s="140">
        <v>12</v>
      </c>
      <c r="F25" s="140">
        <v>12</v>
      </c>
      <c r="G25" s="137"/>
    </row>
    <row r="26" s="121" customFormat="1" ht="21" customHeight="1" spans="1:7">
      <c r="A26" s="136" t="s">
        <v>61</v>
      </c>
      <c r="B26" s="153" t="s">
        <v>70</v>
      </c>
      <c r="C26" s="133"/>
      <c r="D26" s="133" t="s">
        <v>58</v>
      </c>
      <c r="E26" s="140">
        <v>2</v>
      </c>
      <c r="F26" s="140">
        <v>2</v>
      </c>
      <c r="G26" s="137"/>
    </row>
    <row r="27" s="121" customFormat="1" ht="21" customHeight="1" spans="1:7">
      <c r="A27" s="136" t="s">
        <v>71</v>
      </c>
      <c r="B27" s="153" t="s">
        <v>72</v>
      </c>
      <c r="C27" s="133"/>
      <c r="D27" s="133" t="s">
        <v>58</v>
      </c>
      <c r="E27" s="140">
        <v>12.88</v>
      </c>
      <c r="F27" s="140">
        <v>12.88</v>
      </c>
      <c r="G27" s="137"/>
    </row>
    <row r="28" s="121" customFormat="1" ht="21" customHeight="1" spans="1:7">
      <c r="A28" s="136"/>
      <c r="B28" s="153"/>
      <c r="C28" s="133"/>
      <c r="D28" s="133"/>
      <c r="E28" s="143"/>
      <c r="F28" s="143"/>
      <c r="G28" s="141"/>
    </row>
    <row r="29" s="120" customFormat="1" ht="21" customHeight="1" spans="1:7">
      <c r="A29" s="134" t="s">
        <v>45</v>
      </c>
      <c r="B29" s="153"/>
      <c r="C29" s="133"/>
      <c r="D29" s="133"/>
      <c r="E29" s="142">
        <f>SUM(E30:E35)</f>
        <v>78.95</v>
      </c>
      <c r="F29" s="142">
        <f>SUM(F30:F35)</f>
        <v>78.95</v>
      </c>
      <c r="G29" s="139"/>
    </row>
    <row r="30" s="121" customFormat="1" ht="21" customHeight="1" spans="1:7">
      <c r="A30" s="136" t="s">
        <v>56</v>
      </c>
      <c r="B30" s="153" t="s">
        <v>73</v>
      </c>
      <c r="C30" s="133" t="s">
        <v>74</v>
      </c>
      <c r="D30" s="133" t="s">
        <v>26</v>
      </c>
      <c r="E30" s="143">
        <f t="shared" ref="E28:E35" si="0">F30+G30</f>
        <v>10.78</v>
      </c>
      <c r="F30" s="144">
        <v>10.78</v>
      </c>
      <c r="G30" s="141"/>
    </row>
    <row r="31" s="121" customFormat="1" ht="21" customHeight="1" spans="1:7">
      <c r="A31" s="136" t="s">
        <v>59</v>
      </c>
      <c r="B31" s="153" t="s">
        <v>73</v>
      </c>
      <c r="C31" s="133" t="s">
        <v>75</v>
      </c>
      <c r="D31" s="133" t="s">
        <v>26</v>
      </c>
      <c r="E31" s="143">
        <f t="shared" si="0"/>
        <v>18</v>
      </c>
      <c r="F31" s="144">
        <v>18</v>
      </c>
      <c r="G31" s="141"/>
    </row>
    <row r="32" s="121" customFormat="1" ht="21" customHeight="1" spans="1:7">
      <c r="A32" s="136" t="s">
        <v>61</v>
      </c>
      <c r="B32" s="153" t="s">
        <v>73</v>
      </c>
      <c r="C32" s="133" t="s">
        <v>76</v>
      </c>
      <c r="D32" s="133" t="s">
        <v>26</v>
      </c>
      <c r="E32" s="143">
        <f t="shared" si="0"/>
        <v>14.69</v>
      </c>
      <c r="F32" s="144">
        <v>14.69</v>
      </c>
      <c r="G32" s="141"/>
    </row>
    <row r="33" s="121" customFormat="1" ht="21" customHeight="1" spans="1:7">
      <c r="A33" s="136" t="s">
        <v>71</v>
      </c>
      <c r="B33" s="153" t="s">
        <v>77</v>
      </c>
      <c r="C33" s="133" t="s">
        <v>78</v>
      </c>
      <c r="D33" s="133" t="s">
        <v>26</v>
      </c>
      <c r="E33" s="143">
        <f t="shared" si="0"/>
        <v>18.48</v>
      </c>
      <c r="F33" s="144">
        <v>18.48</v>
      </c>
      <c r="G33" s="141"/>
    </row>
    <row r="34" s="121" customFormat="1" ht="21" customHeight="1" spans="1:7">
      <c r="A34" s="136" t="s">
        <v>79</v>
      </c>
      <c r="B34" s="153" t="s">
        <v>80</v>
      </c>
      <c r="C34" s="133" t="s">
        <v>81</v>
      </c>
      <c r="D34" s="133" t="s">
        <v>26</v>
      </c>
      <c r="E34" s="143">
        <f t="shared" si="0"/>
        <v>15</v>
      </c>
      <c r="F34" s="144">
        <v>15</v>
      </c>
      <c r="G34" s="141"/>
    </row>
    <row r="35" s="121" customFormat="1" ht="21" customHeight="1" spans="1:7">
      <c r="A35" s="136" t="s">
        <v>82</v>
      </c>
      <c r="B35" s="153" t="s">
        <v>83</v>
      </c>
      <c r="C35" s="133" t="s">
        <v>84</v>
      </c>
      <c r="D35" s="133" t="s">
        <v>26</v>
      </c>
      <c r="E35" s="143">
        <f t="shared" si="0"/>
        <v>2</v>
      </c>
      <c r="F35" s="144">
        <v>2</v>
      </c>
      <c r="G35" s="141"/>
    </row>
    <row r="36" s="121" customFormat="1" ht="21" customHeight="1" spans="1:7">
      <c r="A36" s="136"/>
      <c r="B36" s="153"/>
      <c r="C36" s="133"/>
      <c r="D36" s="133"/>
      <c r="E36" s="143"/>
      <c r="F36" s="144"/>
      <c r="G36" s="141"/>
    </row>
    <row r="37" s="120" customFormat="1" ht="21" customHeight="1" spans="1:7">
      <c r="A37" s="134" t="s">
        <v>47</v>
      </c>
      <c r="B37" s="153"/>
      <c r="C37" s="133"/>
      <c r="D37" s="133"/>
      <c r="E37" s="142">
        <f>SUM(E38:E42)</f>
        <v>47.02</v>
      </c>
      <c r="F37" s="142">
        <f>SUM(F38:F42)</f>
        <v>47.02</v>
      </c>
      <c r="G37" s="135"/>
    </row>
    <row r="38" s="121" customFormat="1" ht="21" customHeight="1" spans="1:7">
      <c r="A38" s="136" t="s">
        <v>61</v>
      </c>
      <c r="B38" s="153" t="s">
        <v>85</v>
      </c>
      <c r="C38" s="133"/>
      <c r="D38" s="133" t="s">
        <v>26</v>
      </c>
      <c r="E38" s="143">
        <v>9.7</v>
      </c>
      <c r="F38" s="144">
        <v>9.7</v>
      </c>
      <c r="G38" s="137"/>
    </row>
    <row r="39" s="121" customFormat="1" ht="21" customHeight="1" spans="1:7">
      <c r="A39" s="136" t="s">
        <v>71</v>
      </c>
      <c r="B39" s="153" t="s">
        <v>86</v>
      </c>
      <c r="C39" s="133"/>
      <c r="D39" s="133" t="s">
        <v>26</v>
      </c>
      <c r="E39" s="143">
        <v>12</v>
      </c>
      <c r="F39" s="144">
        <v>12</v>
      </c>
      <c r="G39" s="137"/>
    </row>
    <row r="40" s="121" customFormat="1" ht="21" customHeight="1" spans="1:7">
      <c r="A40" s="136" t="s">
        <v>79</v>
      </c>
      <c r="B40" s="153" t="s">
        <v>87</v>
      </c>
      <c r="C40" s="133"/>
      <c r="D40" s="133" t="s">
        <v>26</v>
      </c>
      <c r="E40" s="143">
        <v>10</v>
      </c>
      <c r="F40" s="144">
        <v>10</v>
      </c>
      <c r="G40" s="137"/>
    </row>
    <row r="41" s="121" customFormat="1" ht="21" customHeight="1" spans="1:7">
      <c r="A41" s="136" t="s">
        <v>82</v>
      </c>
      <c r="B41" s="153" t="s">
        <v>88</v>
      </c>
      <c r="C41" s="133"/>
      <c r="D41" s="133" t="s">
        <v>26</v>
      </c>
      <c r="E41" s="143">
        <v>3</v>
      </c>
      <c r="F41" s="144">
        <v>3</v>
      </c>
      <c r="G41" s="137"/>
    </row>
    <row r="42" s="121" customFormat="1" ht="21" customHeight="1" spans="1:7">
      <c r="A42" s="136" t="s">
        <v>89</v>
      </c>
      <c r="B42" s="153" t="s">
        <v>90</v>
      </c>
      <c r="C42" s="133"/>
      <c r="D42" s="133" t="s">
        <v>26</v>
      </c>
      <c r="E42" s="143">
        <v>12.32</v>
      </c>
      <c r="F42" s="144">
        <v>12.32</v>
      </c>
      <c r="G42" s="137"/>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3"/>
  <sheetViews>
    <sheetView workbookViewId="0">
      <selection activeCell="K25" sqref="K25"/>
    </sheetView>
  </sheetViews>
  <sheetFormatPr defaultColWidth="9" defaultRowHeight="14.25" outlineLevelCol="6"/>
  <cols>
    <col min="1" max="1" width="23.75" customWidth="1"/>
    <col min="2" max="2" width="60.75" customWidth="1"/>
    <col min="3" max="3" width="26.625" customWidth="1"/>
    <col min="4" max="4" width="39.25" customWidth="1"/>
    <col min="5" max="7" width="11.375" customWidth="1"/>
  </cols>
  <sheetData>
    <row r="1" spans="7:7">
      <c r="G1" s="122" t="s">
        <v>91</v>
      </c>
    </row>
    <row r="2" ht="25.5" spans="1:7">
      <c r="A2" s="123" t="s">
        <v>92</v>
      </c>
      <c r="B2" s="123"/>
      <c r="C2" s="123"/>
      <c r="D2" s="123"/>
      <c r="E2" s="123"/>
      <c r="F2" s="123"/>
      <c r="G2" s="123"/>
    </row>
    <row r="4" spans="1:7">
      <c r="A4" s="124" t="s">
        <v>10</v>
      </c>
      <c r="B4" s="124"/>
      <c r="G4" t="s">
        <v>11</v>
      </c>
    </row>
    <row r="5" ht="21.95" customHeight="1" spans="1:7">
      <c r="A5" s="125" t="s">
        <v>50</v>
      </c>
      <c r="B5" s="125" t="s">
        <v>51</v>
      </c>
      <c r="C5" s="125" t="s">
        <v>52</v>
      </c>
      <c r="D5" s="126" t="s">
        <v>53</v>
      </c>
      <c r="E5" s="127" t="s">
        <v>54</v>
      </c>
      <c r="F5" s="127"/>
      <c r="G5" s="127"/>
    </row>
    <row r="6" ht="25.5" customHeight="1" spans="1:7">
      <c r="A6" s="128"/>
      <c r="B6" s="128"/>
      <c r="C6" s="128"/>
      <c r="D6" s="128"/>
      <c r="E6" s="129" t="s">
        <v>20</v>
      </c>
      <c r="F6" s="130" t="s">
        <v>21</v>
      </c>
      <c r="G6" s="130" t="s">
        <v>55</v>
      </c>
    </row>
    <row r="7" ht="40.5" customHeight="1" spans="1:7">
      <c r="A7" s="131"/>
      <c r="B7" s="131"/>
      <c r="C7" s="131"/>
      <c r="D7" s="131"/>
      <c r="E7" s="129"/>
      <c r="F7" s="130"/>
      <c r="G7" s="130"/>
    </row>
    <row r="8" ht="21" customHeight="1" spans="1:7">
      <c r="A8" s="132" t="s">
        <v>23</v>
      </c>
      <c r="B8" s="132"/>
      <c r="C8" s="133"/>
      <c r="D8" s="133"/>
      <c r="E8" s="133">
        <f>E9+E13</f>
        <v>4003.44</v>
      </c>
      <c r="F8" s="133">
        <f>F9+F13</f>
        <v>4003.44</v>
      </c>
      <c r="G8" s="133"/>
    </row>
    <row r="9" ht="21" customHeight="1" spans="1:7">
      <c r="A9" s="132" t="s">
        <v>24</v>
      </c>
      <c r="B9" s="133"/>
      <c r="C9" s="133"/>
      <c r="D9" s="133"/>
      <c r="E9" s="133">
        <f>E10+E11</f>
        <v>82</v>
      </c>
      <c r="F9" s="133">
        <f>F10+F11</f>
        <v>82</v>
      </c>
      <c r="G9" s="133"/>
    </row>
    <row r="10" ht="21" customHeight="1" spans="1:7">
      <c r="A10" s="132" t="s">
        <v>56</v>
      </c>
      <c r="B10" s="133" t="s">
        <v>57</v>
      </c>
      <c r="C10" s="133"/>
      <c r="D10" s="133" t="s">
        <v>58</v>
      </c>
      <c r="E10" s="133">
        <v>2</v>
      </c>
      <c r="F10" s="133">
        <v>2</v>
      </c>
      <c r="G10" s="133"/>
    </row>
    <row r="11" ht="21" customHeight="1" spans="1:7">
      <c r="A11" s="132" t="s">
        <v>59</v>
      </c>
      <c r="B11" s="133" t="s">
        <v>62</v>
      </c>
      <c r="C11" s="133"/>
      <c r="D11" s="133" t="s">
        <v>58</v>
      </c>
      <c r="E11" s="133">
        <v>80</v>
      </c>
      <c r="F11" s="133">
        <v>80</v>
      </c>
      <c r="G11" s="133"/>
    </row>
    <row r="12" ht="21" customHeight="1" spans="1:7">
      <c r="A12" s="132"/>
      <c r="B12" s="133"/>
      <c r="C12" s="133"/>
      <c r="D12" s="133"/>
      <c r="E12" s="133"/>
      <c r="F12" s="133"/>
      <c r="G12" s="133"/>
    </row>
    <row r="13" ht="21" customHeight="1" spans="1:7">
      <c r="A13" s="132" t="s">
        <v>34</v>
      </c>
      <c r="B13" s="133"/>
      <c r="C13" s="133"/>
      <c r="D13" s="133"/>
      <c r="E13" s="133">
        <f>E14+E18+E22+E28+E36</f>
        <v>3921.44</v>
      </c>
      <c r="F13" s="133">
        <f>F14+F18+F22+F28+F36</f>
        <v>3921.44</v>
      </c>
      <c r="G13" s="133"/>
    </row>
    <row r="14" s="120" customFormat="1" ht="21" customHeight="1" spans="1:7">
      <c r="A14" s="134" t="s">
        <v>36</v>
      </c>
      <c r="B14" s="133"/>
      <c r="C14" s="133"/>
      <c r="D14" s="133"/>
      <c r="E14" s="135">
        <f>E15+E16</f>
        <v>3036</v>
      </c>
      <c r="F14" s="135">
        <f>F15+F16</f>
        <v>3036</v>
      </c>
      <c r="G14" s="135"/>
    </row>
    <row r="15" s="121" customFormat="1" ht="21" customHeight="1" spans="1:7">
      <c r="A15" s="136" t="s">
        <v>56</v>
      </c>
      <c r="B15" s="133" t="s">
        <v>64</v>
      </c>
      <c r="C15" s="133"/>
      <c r="D15" s="133" t="s">
        <v>93</v>
      </c>
      <c r="E15" s="137">
        <v>40</v>
      </c>
      <c r="F15" s="137">
        <v>40</v>
      </c>
      <c r="G15" s="137"/>
    </row>
    <row r="16" s="121" customFormat="1" ht="21" customHeight="1" spans="1:7">
      <c r="A16" s="136" t="s">
        <v>59</v>
      </c>
      <c r="B16" s="133" t="s">
        <v>65</v>
      </c>
      <c r="C16" s="133"/>
      <c r="D16" s="133" t="s">
        <v>93</v>
      </c>
      <c r="E16" s="137">
        <v>2996</v>
      </c>
      <c r="F16" s="137">
        <v>2996</v>
      </c>
      <c r="G16" s="137"/>
    </row>
    <row r="17" s="121" customFormat="1" ht="21" customHeight="1" spans="1:7">
      <c r="A17" s="136"/>
      <c r="B17" s="133"/>
      <c r="C17" s="133"/>
      <c r="D17" s="133"/>
      <c r="E17" s="137"/>
      <c r="F17" s="137"/>
      <c r="G17" s="137"/>
    </row>
    <row r="18" s="120" customFormat="1" ht="21" customHeight="1" spans="1:7">
      <c r="A18" s="134" t="s">
        <v>38</v>
      </c>
      <c r="B18" s="133"/>
      <c r="C18" s="133"/>
      <c r="D18" s="133"/>
      <c r="E18" s="135">
        <f>E19+E20</f>
        <v>730</v>
      </c>
      <c r="F18" s="135">
        <f>F19+F20</f>
        <v>730</v>
      </c>
      <c r="G18" s="135"/>
    </row>
    <row r="19" s="121" customFormat="1" ht="21" customHeight="1" spans="1:7">
      <c r="A19" s="136" t="s">
        <v>56</v>
      </c>
      <c r="B19" s="133" t="s">
        <v>66</v>
      </c>
      <c r="C19" s="133"/>
      <c r="D19" s="133" t="s">
        <v>39</v>
      </c>
      <c r="E19" s="137">
        <v>660</v>
      </c>
      <c r="F19" s="137">
        <v>660</v>
      </c>
      <c r="G19" s="137"/>
    </row>
    <row r="20" s="121" customFormat="1" ht="21" customHeight="1" spans="1:7">
      <c r="A20" s="136" t="s">
        <v>59</v>
      </c>
      <c r="B20" s="133" t="s">
        <v>67</v>
      </c>
      <c r="C20" s="133"/>
      <c r="D20" s="133" t="s">
        <v>39</v>
      </c>
      <c r="E20" s="137">
        <v>70</v>
      </c>
      <c r="F20" s="137">
        <v>70</v>
      </c>
      <c r="G20" s="137"/>
    </row>
    <row r="21" s="121" customFormat="1" ht="21" customHeight="1" spans="1:7">
      <c r="A21" s="136"/>
      <c r="B21" s="133"/>
      <c r="C21" s="133"/>
      <c r="D21" s="133"/>
      <c r="E21" s="137"/>
      <c r="F21" s="137"/>
      <c r="G21" s="137"/>
    </row>
    <row r="22" s="120" customFormat="1" ht="21" customHeight="1" spans="1:7">
      <c r="A22" s="134" t="s">
        <v>41</v>
      </c>
      <c r="B22" s="133"/>
      <c r="C22" s="133"/>
      <c r="D22" s="133"/>
      <c r="E22" s="138">
        <f>E23+E24+E25+E26</f>
        <v>46.88</v>
      </c>
      <c r="F22" s="138">
        <f>F23+F24+F25+F26</f>
        <v>46.88</v>
      </c>
      <c r="G22" s="135"/>
    </row>
    <row r="23" s="121" customFormat="1" ht="21" customHeight="1" spans="1:7">
      <c r="A23" s="136" t="s">
        <v>56</v>
      </c>
      <c r="B23" s="133" t="s">
        <v>68</v>
      </c>
      <c r="C23" s="133"/>
      <c r="D23" s="133" t="s">
        <v>26</v>
      </c>
      <c r="E23" s="140">
        <v>20</v>
      </c>
      <c r="F23" s="140">
        <v>20</v>
      </c>
      <c r="G23" s="137"/>
    </row>
    <row r="24" s="121" customFormat="1" ht="21" customHeight="1" spans="1:7">
      <c r="A24" s="136" t="s">
        <v>59</v>
      </c>
      <c r="B24" s="133" t="s">
        <v>69</v>
      </c>
      <c r="C24" s="133"/>
      <c r="D24" s="133" t="s">
        <v>26</v>
      </c>
      <c r="E24" s="140">
        <v>12</v>
      </c>
      <c r="F24" s="140">
        <v>12</v>
      </c>
      <c r="G24" s="137"/>
    </row>
    <row r="25" s="121" customFormat="1" ht="21" customHeight="1" spans="1:7">
      <c r="A25" s="136" t="s">
        <v>61</v>
      </c>
      <c r="B25" s="133" t="s">
        <v>70</v>
      </c>
      <c r="C25" s="133"/>
      <c r="D25" s="133" t="s">
        <v>26</v>
      </c>
      <c r="E25" s="140">
        <v>2</v>
      </c>
      <c r="F25" s="140">
        <v>2</v>
      </c>
      <c r="G25" s="137"/>
    </row>
    <row r="26" s="121" customFormat="1" ht="21" customHeight="1" spans="1:7">
      <c r="A26" s="136" t="s">
        <v>71</v>
      </c>
      <c r="B26" s="133" t="s">
        <v>72</v>
      </c>
      <c r="C26" s="133"/>
      <c r="D26" s="133" t="s">
        <v>26</v>
      </c>
      <c r="E26" s="140">
        <v>12.88</v>
      </c>
      <c r="F26" s="140">
        <v>12.88</v>
      </c>
      <c r="G26" s="137"/>
    </row>
    <row r="27" s="121" customFormat="1" ht="21" customHeight="1" spans="2:4">
      <c r="B27" s="133"/>
      <c r="C27" s="133"/>
      <c r="D27" s="133"/>
    </row>
    <row r="28" s="120" customFormat="1" ht="21" customHeight="1" spans="1:7">
      <c r="A28" s="134" t="s">
        <v>45</v>
      </c>
      <c r="B28" s="133"/>
      <c r="C28" s="133"/>
      <c r="D28" s="133"/>
      <c r="E28" s="142">
        <f>E29+E30+E31+E32+E33+E34</f>
        <v>62.48</v>
      </c>
      <c r="F28" s="142">
        <f>F29+F30+F31+F32+F33+F34</f>
        <v>62.48</v>
      </c>
      <c r="G28" s="135"/>
    </row>
    <row r="29" s="121" customFormat="1" ht="21" customHeight="1" spans="1:7">
      <c r="A29" s="136" t="s">
        <v>56</v>
      </c>
      <c r="B29" s="133" t="s">
        <v>73</v>
      </c>
      <c r="C29" s="133" t="s">
        <v>74</v>
      </c>
      <c r="D29" s="133" t="s">
        <v>26</v>
      </c>
      <c r="E29" s="143">
        <f t="shared" ref="E29:E34" si="0">F29+G29</f>
        <v>10.5</v>
      </c>
      <c r="F29" s="144">
        <v>10.5</v>
      </c>
      <c r="G29" s="137"/>
    </row>
    <row r="30" s="121" customFormat="1" ht="21" customHeight="1" spans="1:7">
      <c r="A30" s="136" t="s">
        <v>59</v>
      </c>
      <c r="B30" s="133" t="s">
        <v>73</v>
      </c>
      <c r="C30" s="133" t="s">
        <v>75</v>
      </c>
      <c r="D30" s="133" t="s">
        <v>26</v>
      </c>
      <c r="E30" s="143">
        <f t="shared" si="0"/>
        <v>18</v>
      </c>
      <c r="F30" s="144">
        <v>18</v>
      </c>
      <c r="G30" s="137"/>
    </row>
    <row r="31" s="121" customFormat="1" ht="21" customHeight="1" spans="1:7">
      <c r="A31" s="136" t="s">
        <v>61</v>
      </c>
      <c r="B31" s="133" t="s">
        <v>73</v>
      </c>
      <c r="C31" s="133" t="s">
        <v>76</v>
      </c>
      <c r="D31" s="133" t="s">
        <v>26</v>
      </c>
      <c r="E31" s="143">
        <f t="shared" si="0"/>
        <v>0</v>
      </c>
      <c r="F31" s="144">
        <v>0</v>
      </c>
      <c r="G31" s="137"/>
    </row>
    <row r="32" s="121" customFormat="1" ht="21" customHeight="1" spans="1:7">
      <c r="A32" s="136" t="s">
        <v>71</v>
      </c>
      <c r="B32" s="133" t="s">
        <v>77</v>
      </c>
      <c r="C32" s="133" t="s">
        <v>78</v>
      </c>
      <c r="D32" s="133" t="s">
        <v>26</v>
      </c>
      <c r="E32" s="143">
        <f t="shared" si="0"/>
        <v>18.48</v>
      </c>
      <c r="F32" s="144">
        <v>18.48</v>
      </c>
      <c r="G32" s="137"/>
    </row>
    <row r="33" s="121" customFormat="1" ht="21" customHeight="1" spans="1:7">
      <c r="A33" s="136" t="s">
        <v>79</v>
      </c>
      <c r="B33" s="133" t="s">
        <v>80</v>
      </c>
      <c r="C33" s="133" t="s">
        <v>81</v>
      </c>
      <c r="D33" s="133" t="s">
        <v>26</v>
      </c>
      <c r="E33" s="143">
        <f t="shared" si="0"/>
        <v>14</v>
      </c>
      <c r="F33" s="144">
        <v>14</v>
      </c>
      <c r="G33" s="137"/>
    </row>
    <row r="34" s="121" customFormat="1" ht="21" customHeight="1" spans="1:7">
      <c r="A34" s="136" t="s">
        <v>82</v>
      </c>
      <c r="B34" s="133" t="s">
        <v>83</v>
      </c>
      <c r="C34" s="133" t="s">
        <v>84</v>
      </c>
      <c r="D34" s="133" t="s">
        <v>26</v>
      </c>
      <c r="E34" s="143">
        <f t="shared" si="0"/>
        <v>1.5</v>
      </c>
      <c r="F34" s="144">
        <v>1.5</v>
      </c>
      <c r="G34" s="137"/>
    </row>
    <row r="35" s="121" customFormat="1" ht="21" customHeight="1" spans="2:4">
      <c r="B35" s="133"/>
      <c r="C35" s="133"/>
      <c r="D35" s="133"/>
    </row>
    <row r="36" s="120" customFormat="1" ht="21" customHeight="1" spans="1:7">
      <c r="A36" s="134" t="s">
        <v>47</v>
      </c>
      <c r="B36" s="133"/>
      <c r="C36" s="133"/>
      <c r="D36" s="133"/>
      <c r="E36" s="142">
        <f>E37+E38+E39+E41+E40</f>
        <v>46.08</v>
      </c>
      <c r="F36" s="142">
        <f>F37+F38+F39+F41+F40</f>
        <v>46.08</v>
      </c>
      <c r="G36" s="135"/>
    </row>
    <row r="37" s="121" customFormat="1" ht="21" customHeight="1" spans="1:7">
      <c r="A37" s="136" t="s">
        <v>56</v>
      </c>
      <c r="B37" s="133" t="s">
        <v>94</v>
      </c>
      <c r="C37" s="133"/>
      <c r="D37" s="133" t="s">
        <v>26</v>
      </c>
      <c r="E37" s="143">
        <v>9.51</v>
      </c>
      <c r="F37" s="143">
        <v>9.51</v>
      </c>
      <c r="G37" s="137"/>
    </row>
    <row r="38" s="121" customFormat="1" ht="21" customHeight="1" spans="1:7">
      <c r="A38" s="136" t="s">
        <v>59</v>
      </c>
      <c r="B38" s="133" t="s">
        <v>95</v>
      </c>
      <c r="C38" s="133"/>
      <c r="D38" s="133" t="s">
        <v>26</v>
      </c>
      <c r="E38" s="143">
        <v>11.76</v>
      </c>
      <c r="F38" s="143">
        <v>11.76</v>
      </c>
      <c r="G38" s="137"/>
    </row>
    <row r="39" s="121" customFormat="1" ht="21" customHeight="1" spans="1:7">
      <c r="A39" s="136" t="s">
        <v>61</v>
      </c>
      <c r="B39" s="133" t="s">
        <v>96</v>
      </c>
      <c r="C39" s="133"/>
      <c r="D39" s="133" t="s">
        <v>26</v>
      </c>
      <c r="E39" s="143">
        <v>9.8</v>
      </c>
      <c r="F39" s="143">
        <v>9.8</v>
      </c>
      <c r="G39" s="137"/>
    </row>
    <row r="40" s="121" customFormat="1" ht="21" customHeight="1" spans="1:7">
      <c r="A40" s="136" t="s">
        <v>71</v>
      </c>
      <c r="B40" s="133" t="s">
        <v>97</v>
      </c>
      <c r="C40" s="133"/>
      <c r="D40" s="133" t="s">
        <v>26</v>
      </c>
      <c r="E40" s="143">
        <v>2.94</v>
      </c>
      <c r="F40" s="143">
        <v>2.94</v>
      </c>
      <c r="G40" s="137"/>
    </row>
    <row r="41" s="121" customFormat="1" ht="21" customHeight="1" spans="1:7">
      <c r="A41" s="136" t="s">
        <v>79</v>
      </c>
      <c r="B41" s="133" t="s">
        <v>98</v>
      </c>
      <c r="C41" s="133"/>
      <c r="D41" s="133" t="s">
        <v>26</v>
      </c>
      <c r="E41" s="143">
        <v>12.07</v>
      </c>
      <c r="F41" s="143">
        <v>12.07</v>
      </c>
      <c r="G41" s="137"/>
    </row>
    <row r="42" ht="21" customHeight="1" spans="1:7">
      <c r="A42" s="132"/>
      <c r="B42" s="133"/>
      <c r="C42" s="133"/>
      <c r="D42" s="133"/>
      <c r="E42" s="145"/>
      <c r="F42" s="146"/>
      <c r="G42" s="133"/>
    </row>
    <row r="43" spans="1:7">
      <c r="A43" s="132"/>
      <c r="B43" s="132"/>
      <c r="C43" s="133"/>
      <c r="D43" s="132"/>
      <c r="E43" s="145"/>
      <c r="F43" s="146"/>
      <c r="G43" s="133"/>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1"/>
  <sheetViews>
    <sheetView workbookViewId="0">
      <selection activeCell="J21" sqref="J21"/>
    </sheetView>
  </sheetViews>
  <sheetFormatPr defaultColWidth="9" defaultRowHeight="14.25" outlineLevelCol="6"/>
  <cols>
    <col min="1" max="1" width="23.25" customWidth="1"/>
    <col min="2" max="2" width="61.875" customWidth="1"/>
    <col min="3" max="3" width="24.875" customWidth="1"/>
    <col min="4" max="4" width="35.875" customWidth="1"/>
    <col min="5" max="7" width="11.375" customWidth="1"/>
  </cols>
  <sheetData>
    <row r="1" spans="7:7">
      <c r="G1" s="122" t="s">
        <v>99</v>
      </c>
    </row>
    <row r="2" ht="25.5" spans="1:7">
      <c r="A2" s="123" t="s">
        <v>100</v>
      </c>
      <c r="B2" s="123"/>
      <c r="C2" s="123"/>
      <c r="D2" s="123"/>
      <c r="E2" s="123"/>
      <c r="F2" s="123"/>
      <c r="G2" s="123"/>
    </row>
    <row r="4" spans="1:7">
      <c r="A4" s="124" t="s">
        <v>10</v>
      </c>
      <c r="B4" s="124"/>
      <c r="G4" t="s">
        <v>11</v>
      </c>
    </row>
    <row r="5" ht="21.95" customHeight="1" spans="1:7">
      <c r="A5" s="125" t="s">
        <v>50</v>
      </c>
      <c r="B5" s="125" t="s">
        <v>51</v>
      </c>
      <c r="C5" s="125" t="s">
        <v>52</v>
      </c>
      <c r="D5" s="126" t="s">
        <v>53</v>
      </c>
      <c r="E5" s="127" t="s">
        <v>54</v>
      </c>
      <c r="F5" s="127"/>
      <c r="G5" s="127"/>
    </row>
    <row r="6" ht="25.5" customHeight="1" spans="1:7">
      <c r="A6" s="128"/>
      <c r="B6" s="128"/>
      <c r="C6" s="128"/>
      <c r="D6" s="128"/>
      <c r="E6" s="129" t="s">
        <v>20</v>
      </c>
      <c r="F6" s="130" t="s">
        <v>21</v>
      </c>
      <c r="G6" s="130" t="s">
        <v>55</v>
      </c>
    </row>
    <row r="7" ht="40.5" customHeight="1" spans="1:7">
      <c r="A7" s="131"/>
      <c r="B7" s="131"/>
      <c r="C7" s="131"/>
      <c r="D7" s="131"/>
      <c r="E7" s="129"/>
      <c r="F7" s="130"/>
      <c r="G7" s="130"/>
    </row>
    <row r="8" ht="21" customHeight="1" spans="1:7">
      <c r="A8" s="132" t="s">
        <v>23</v>
      </c>
      <c r="B8" s="132"/>
      <c r="C8" s="133"/>
      <c r="D8" s="133"/>
      <c r="E8" s="133">
        <f>E9+E13</f>
        <v>4061.21</v>
      </c>
      <c r="F8" s="133">
        <f>F9+F13</f>
        <v>4061.21</v>
      </c>
      <c r="G8" s="133"/>
    </row>
    <row r="9" ht="21" customHeight="1" spans="1:7">
      <c r="A9" s="132" t="s">
        <v>24</v>
      </c>
      <c r="B9" s="132"/>
      <c r="C9" s="133"/>
      <c r="D9" s="133"/>
      <c r="E9" s="133">
        <f>E10+E11</f>
        <v>82</v>
      </c>
      <c r="F9" s="133">
        <f>F10+F11</f>
        <v>82</v>
      </c>
      <c r="G9" s="133"/>
    </row>
    <row r="10" ht="21" customHeight="1" spans="1:7">
      <c r="A10" s="132" t="s">
        <v>56</v>
      </c>
      <c r="B10" s="133" t="s">
        <v>57</v>
      </c>
      <c r="C10" s="133"/>
      <c r="D10" s="133" t="s">
        <v>58</v>
      </c>
      <c r="E10" s="133">
        <v>2</v>
      </c>
      <c r="F10" s="133">
        <v>2</v>
      </c>
      <c r="G10" s="133"/>
    </row>
    <row r="11" ht="21" customHeight="1" spans="1:7">
      <c r="A11" s="132" t="s">
        <v>59</v>
      </c>
      <c r="B11" s="133" t="s">
        <v>62</v>
      </c>
      <c r="C11" s="133"/>
      <c r="D11" s="133" t="s">
        <v>58</v>
      </c>
      <c r="E11" s="133">
        <v>80</v>
      </c>
      <c r="F11" s="133">
        <v>80</v>
      </c>
      <c r="G11" s="133"/>
    </row>
    <row r="12" ht="21" customHeight="1" spans="1:7">
      <c r="A12" s="132"/>
      <c r="B12" s="133"/>
      <c r="C12" s="133"/>
      <c r="D12" s="133"/>
      <c r="E12" s="133"/>
      <c r="F12" s="133"/>
      <c r="G12" s="133"/>
    </row>
    <row r="13" ht="21" customHeight="1" spans="1:7">
      <c r="A13" s="132" t="s">
        <v>34</v>
      </c>
      <c r="B13" s="133"/>
      <c r="C13" s="133"/>
      <c r="D13" s="133"/>
      <c r="E13" s="133">
        <f>E14+E18+E22+E28+E36</f>
        <v>3979.21</v>
      </c>
      <c r="F13" s="133">
        <f>F14+F18+F22+F28+F36</f>
        <v>3979.21</v>
      </c>
      <c r="G13" s="133"/>
    </row>
    <row r="14" s="120" customFormat="1" ht="21" customHeight="1" spans="1:7">
      <c r="A14" s="134" t="s">
        <v>36</v>
      </c>
      <c r="B14" s="133"/>
      <c r="C14" s="133"/>
      <c r="D14" s="133"/>
      <c r="E14" s="135">
        <f>E15+E16</f>
        <v>3036</v>
      </c>
      <c r="F14" s="135">
        <f>F15+F16</f>
        <v>3036</v>
      </c>
      <c r="G14" s="135"/>
    </row>
    <row r="15" s="121" customFormat="1" ht="21" customHeight="1" spans="1:7">
      <c r="A15" s="136" t="s">
        <v>56</v>
      </c>
      <c r="B15" s="133" t="s">
        <v>64</v>
      </c>
      <c r="C15" s="133"/>
      <c r="D15" s="133" t="s">
        <v>37</v>
      </c>
      <c r="E15" s="137">
        <v>40</v>
      </c>
      <c r="F15" s="137">
        <v>40</v>
      </c>
      <c r="G15" s="137"/>
    </row>
    <row r="16" s="121" customFormat="1" ht="21" customHeight="1" spans="1:7">
      <c r="A16" s="136" t="s">
        <v>59</v>
      </c>
      <c r="B16" s="133" t="s">
        <v>65</v>
      </c>
      <c r="C16" s="133"/>
      <c r="D16" s="133" t="s">
        <v>37</v>
      </c>
      <c r="E16" s="137">
        <v>2996</v>
      </c>
      <c r="F16" s="137">
        <v>2996</v>
      </c>
      <c r="G16" s="137"/>
    </row>
    <row r="17" s="121" customFormat="1" ht="21" customHeight="1" spans="1:7">
      <c r="A17" s="136"/>
      <c r="B17" s="133"/>
      <c r="C17" s="133"/>
      <c r="D17" s="133"/>
      <c r="E17" s="137"/>
      <c r="F17" s="137"/>
      <c r="G17" s="137"/>
    </row>
    <row r="18" s="120" customFormat="1" ht="21" customHeight="1" spans="1:7">
      <c r="A18" s="134" t="s">
        <v>38</v>
      </c>
      <c r="B18" s="133"/>
      <c r="C18" s="133"/>
      <c r="D18" s="133"/>
      <c r="E18" s="135">
        <f>E19+E20</f>
        <v>790</v>
      </c>
      <c r="F18" s="135">
        <f>F19+F20</f>
        <v>790</v>
      </c>
      <c r="G18" s="135"/>
    </row>
    <row r="19" s="121" customFormat="1" ht="21" customHeight="1" spans="1:7">
      <c r="A19" s="136" t="s">
        <v>56</v>
      </c>
      <c r="B19" s="133" t="s">
        <v>66</v>
      </c>
      <c r="C19" s="133"/>
      <c r="D19" s="133" t="s">
        <v>39</v>
      </c>
      <c r="E19" s="137">
        <v>720</v>
      </c>
      <c r="F19" s="137">
        <v>720</v>
      </c>
      <c r="G19" s="137"/>
    </row>
    <row r="20" s="121" customFormat="1" ht="21" customHeight="1" spans="1:7">
      <c r="A20" s="136" t="s">
        <v>59</v>
      </c>
      <c r="B20" s="133" t="s">
        <v>67</v>
      </c>
      <c r="C20" s="133"/>
      <c r="D20" s="133" t="s">
        <v>39</v>
      </c>
      <c r="E20" s="137">
        <v>70</v>
      </c>
      <c r="F20" s="137">
        <v>70</v>
      </c>
      <c r="G20" s="137"/>
    </row>
    <row r="21" s="121" customFormat="1" ht="21" customHeight="1" spans="1:7">
      <c r="A21" s="136" t="s">
        <v>101</v>
      </c>
      <c r="B21" s="133"/>
      <c r="C21" s="133"/>
      <c r="D21" s="133"/>
      <c r="E21" s="137"/>
      <c r="F21" s="137"/>
      <c r="G21" s="137"/>
    </row>
    <row r="22" s="120" customFormat="1" ht="21" customHeight="1" spans="1:7">
      <c r="A22" s="134" t="s">
        <v>41</v>
      </c>
      <c r="B22" s="133"/>
      <c r="C22" s="133"/>
      <c r="D22" s="133"/>
      <c r="E22" s="138">
        <f>E23+E24+E25+E26</f>
        <v>46.88</v>
      </c>
      <c r="F22" s="138">
        <f>F23+F24+F25+F26</f>
        <v>46.88</v>
      </c>
      <c r="G22" s="139"/>
    </row>
    <row r="23" s="121" customFormat="1" ht="21" customHeight="1" spans="1:7">
      <c r="A23" s="136" t="s">
        <v>56</v>
      </c>
      <c r="B23" s="133" t="s">
        <v>68</v>
      </c>
      <c r="C23" s="133"/>
      <c r="D23" s="133" t="s">
        <v>58</v>
      </c>
      <c r="E23" s="140">
        <v>20</v>
      </c>
      <c r="F23" s="140">
        <v>20</v>
      </c>
      <c r="G23" s="141"/>
    </row>
    <row r="24" s="121" customFormat="1" ht="21" customHeight="1" spans="1:7">
      <c r="A24" s="136" t="s">
        <v>59</v>
      </c>
      <c r="B24" s="133" t="s">
        <v>69</v>
      </c>
      <c r="C24" s="133"/>
      <c r="D24" s="133" t="s">
        <v>58</v>
      </c>
      <c r="E24" s="140">
        <v>12</v>
      </c>
      <c r="F24" s="140">
        <v>12</v>
      </c>
      <c r="G24" s="141"/>
    </row>
    <row r="25" s="121" customFormat="1" ht="21" customHeight="1" spans="1:7">
      <c r="A25" s="136" t="s">
        <v>61</v>
      </c>
      <c r="B25" s="133" t="s">
        <v>70</v>
      </c>
      <c r="C25" s="133"/>
      <c r="D25" s="133" t="s">
        <v>58</v>
      </c>
      <c r="E25" s="140">
        <v>2</v>
      </c>
      <c r="F25" s="140">
        <v>2</v>
      </c>
      <c r="G25" s="141"/>
    </row>
    <row r="26" s="121" customFormat="1" ht="21" customHeight="1" spans="1:7">
      <c r="A26" s="136" t="s">
        <v>71</v>
      </c>
      <c r="B26" s="133" t="s">
        <v>72</v>
      </c>
      <c r="C26" s="133"/>
      <c r="D26" s="133" t="s">
        <v>58</v>
      </c>
      <c r="E26" s="140">
        <v>12.88</v>
      </c>
      <c r="F26" s="140">
        <v>12.88</v>
      </c>
      <c r="G26" s="141"/>
    </row>
    <row r="27" s="121" customFormat="1" ht="21" customHeight="1" spans="1:7">
      <c r="A27" s="141"/>
      <c r="B27" s="133"/>
      <c r="C27" s="133"/>
      <c r="D27" s="133"/>
      <c r="E27" s="141"/>
      <c r="F27" s="141"/>
      <c r="G27" s="141"/>
    </row>
    <row r="28" s="120" customFormat="1" ht="21" customHeight="1" spans="1:7">
      <c r="A28" s="134" t="s">
        <v>45</v>
      </c>
      <c r="B28" s="133"/>
      <c r="C28" s="133"/>
      <c r="D28" s="133"/>
      <c r="E28" s="142">
        <f>E29+E30+E31+E32+E33+E34</f>
        <v>61.18</v>
      </c>
      <c r="F28" s="142">
        <f>F29+F30+F31+F32+F33+F34</f>
        <v>61.18</v>
      </c>
      <c r="G28" s="139"/>
    </row>
    <row r="29" s="121" customFormat="1" ht="21" customHeight="1" spans="1:7">
      <c r="A29" s="136" t="s">
        <v>56</v>
      </c>
      <c r="B29" s="133" t="s">
        <v>73</v>
      </c>
      <c r="C29" s="133" t="s">
        <v>74</v>
      </c>
      <c r="D29" s="133" t="s">
        <v>26</v>
      </c>
      <c r="E29" s="143">
        <v>10.2</v>
      </c>
      <c r="F29" s="144">
        <v>10.2</v>
      </c>
      <c r="G29" s="141"/>
    </row>
    <row r="30" s="121" customFormat="1" ht="21" customHeight="1" spans="1:7">
      <c r="A30" s="136" t="s">
        <v>59</v>
      </c>
      <c r="B30" s="133" t="s">
        <v>73</v>
      </c>
      <c r="C30" s="133" t="s">
        <v>75</v>
      </c>
      <c r="D30" s="133" t="s">
        <v>26</v>
      </c>
      <c r="E30" s="143">
        <f t="shared" ref="E30:E34" si="0">F30+G30</f>
        <v>18</v>
      </c>
      <c r="F30" s="144">
        <v>18</v>
      </c>
      <c r="G30" s="141"/>
    </row>
    <row r="31" s="121" customFormat="1" ht="21" customHeight="1" spans="1:7">
      <c r="A31" s="136" t="s">
        <v>61</v>
      </c>
      <c r="B31" s="133" t="s">
        <v>73</v>
      </c>
      <c r="C31" s="133" t="s">
        <v>76</v>
      </c>
      <c r="D31" s="133" t="s">
        <v>26</v>
      </c>
      <c r="E31" s="143">
        <f t="shared" si="0"/>
        <v>0</v>
      </c>
      <c r="F31" s="144">
        <v>0</v>
      </c>
      <c r="G31" s="141"/>
    </row>
    <row r="32" s="121" customFormat="1" ht="21" customHeight="1" spans="1:7">
      <c r="A32" s="136" t="s">
        <v>71</v>
      </c>
      <c r="B32" s="133" t="s">
        <v>77</v>
      </c>
      <c r="C32" s="133" t="s">
        <v>78</v>
      </c>
      <c r="D32" s="133" t="s">
        <v>26</v>
      </c>
      <c r="E32" s="143">
        <f t="shared" si="0"/>
        <v>18.48</v>
      </c>
      <c r="F32" s="144">
        <v>18.48</v>
      </c>
      <c r="G32" s="141"/>
    </row>
    <row r="33" s="121" customFormat="1" ht="21" customHeight="1" spans="1:7">
      <c r="A33" s="136" t="s">
        <v>79</v>
      </c>
      <c r="B33" s="133" t="s">
        <v>80</v>
      </c>
      <c r="C33" s="133" t="s">
        <v>81</v>
      </c>
      <c r="D33" s="133" t="s">
        <v>26</v>
      </c>
      <c r="E33" s="143">
        <f t="shared" si="0"/>
        <v>13</v>
      </c>
      <c r="F33" s="144">
        <v>13</v>
      </c>
      <c r="G33" s="141"/>
    </row>
    <row r="34" s="121" customFormat="1" ht="21" customHeight="1" spans="1:7">
      <c r="A34" s="136" t="s">
        <v>82</v>
      </c>
      <c r="B34" s="133" t="s">
        <v>83</v>
      </c>
      <c r="C34" s="133" t="s">
        <v>84</v>
      </c>
      <c r="D34" s="133" t="s">
        <v>26</v>
      </c>
      <c r="E34" s="143">
        <f t="shared" si="0"/>
        <v>1.5</v>
      </c>
      <c r="F34" s="144">
        <v>1.5</v>
      </c>
      <c r="G34" s="141"/>
    </row>
    <row r="35" s="121" customFormat="1" ht="21" customHeight="1" spans="1:7">
      <c r="A35" s="141"/>
      <c r="B35" s="133"/>
      <c r="C35" s="133"/>
      <c r="D35" s="133"/>
      <c r="E35" s="141"/>
      <c r="F35" s="141"/>
      <c r="G35" s="141"/>
    </row>
    <row r="36" s="120" customFormat="1" ht="21" customHeight="1" spans="1:7">
      <c r="A36" s="134" t="s">
        <v>47</v>
      </c>
      <c r="B36" s="133"/>
      <c r="C36" s="133"/>
      <c r="D36" s="133"/>
      <c r="E36" s="142">
        <f>E37+E38+E39+E40+E41</f>
        <v>45.15</v>
      </c>
      <c r="F36" s="142">
        <f>F37+F38+F39+F40+F41</f>
        <v>45.15</v>
      </c>
      <c r="G36" s="135"/>
    </row>
    <row r="37" s="121" customFormat="1" ht="21" customHeight="1" spans="1:7">
      <c r="A37" s="136" t="s">
        <v>56</v>
      </c>
      <c r="B37" s="133" t="s">
        <v>94</v>
      </c>
      <c r="C37" s="133"/>
      <c r="D37" s="133" t="s">
        <v>26</v>
      </c>
      <c r="E37" s="143">
        <v>9.32</v>
      </c>
      <c r="F37" s="143">
        <v>9.32</v>
      </c>
      <c r="G37" s="137"/>
    </row>
    <row r="38" s="121" customFormat="1" ht="21" customHeight="1" spans="1:7">
      <c r="A38" s="136" t="s">
        <v>59</v>
      </c>
      <c r="B38" s="133" t="s">
        <v>95</v>
      </c>
      <c r="C38" s="133"/>
      <c r="D38" s="133" t="s">
        <v>26</v>
      </c>
      <c r="E38" s="143">
        <v>11.52</v>
      </c>
      <c r="F38" s="143">
        <v>11.52</v>
      </c>
      <c r="G38" s="137"/>
    </row>
    <row r="39" s="121" customFormat="1" ht="21" customHeight="1" spans="1:7">
      <c r="A39" s="136" t="s">
        <v>61</v>
      </c>
      <c r="B39" s="133" t="s">
        <v>96</v>
      </c>
      <c r="C39" s="133"/>
      <c r="D39" s="133" t="s">
        <v>26</v>
      </c>
      <c r="E39" s="143">
        <v>9.6</v>
      </c>
      <c r="F39" s="143">
        <v>9.6</v>
      </c>
      <c r="G39" s="137"/>
    </row>
    <row r="40" ht="21" customHeight="1" spans="1:7">
      <c r="A40" s="132" t="s">
        <v>71</v>
      </c>
      <c r="B40" s="133" t="s">
        <v>97</v>
      </c>
      <c r="C40" s="133"/>
      <c r="D40" s="133" t="s">
        <v>26</v>
      </c>
      <c r="E40" s="145">
        <v>2.88</v>
      </c>
      <c r="F40" s="145">
        <v>2.88</v>
      </c>
      <c r="G40" s="133"/>
    </row>
    <row r="41" ht="21" customHeight="1" spans="1:7">
      <c r="A41" s="132" t="s">
        <v>79</v>
      </c>
      <c r="B41" s="133" t="s">
        <v>98</v>
      </c>
      <c r="C41" s="133"/>
      <c r="D41" s="133" t="s">
        <v>26</v>
      </c>
      <c r="E41" s="145">
        <v>11.83</v>
      </c>
      <c r="F41" s="145">
        <v>11.83</v>
      </c>
      <c r="G41" s="133"/>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2"/>
  <sheetViews>
    <sheetView workbookViewId="0">
      <selection activeCell="D17" sqref="D17"/>
    </sheetView>
  </sheetViews>
  <sheetFormatPr defaultColWidth="9" defaultRowHeight="14.25"/>
  <cols>
    <col min="1" max="1" width="2.75" style="4" customWidth="1"/>
    <col min="2" max="2" width="8.625" style="4" customWidth="1"/>
    <col min="3" max="3" width="39" style="4" customWidth="1"/>
    <col min="4" max="4" width="14" style="4" customWidth="1"/>
    <col min="5" max="5" width="15.125" style="4" customWidth="1"/>
    <col min="6" max="6" width="9.25" style="4" customWidth="1"/>
    <col min="7" max="7" width="8.75" style="4" customWidth="1"/>
    <col min="8" max="8" width="9.375" style="4" customWidth="1"/>
    <col min="9" max="9" width="8.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102</v>
      </c>
      <c r="B1" s="101"/>
      <c r="C1" s="101"/>
      <c r="D1" s="101"/>
      <c r="E1" s="101"/>
      <c r="F1" s="101"/>
    </row>
    <row r="2" ht="28.5" customHeight="1" spans="1:21">
      <c r="A2" s="102" t="s">
        <v>103</v>
      </c>
      <c r="B2" s="102"/>
      <c r="C2" s="102"/>
      <c r="D2" s="102"/>
      <c r="E2" s="102"/>
      <c r="F2" s="102"/>
      <c r="G2" s="102"/>
      <c r="H2" s="102"/>
      <c r="I2" s="102"/>
      <c r="J2" s="102"/>
      <c r="K2" s="102"/>
      <c r="L2" s="102"/>
      <c r="M2" s="102"/>
      <c r="N2" s="102"/>
      <c r="O2" s="102"/>
      <c r="P2" s="102"/>
      <c r="Q2" s="102"/>
      <c r="R2" s="102"/>
      <c r="S2" s="102"/>
      <c r="T2" s="102"/>
      <c r="U2" s="102"/>
    </row>
    <row r="3" ht="21" customHeight="1" spans="20:20">
      <c r="T3" s="4" t="s">
        <v>11</v>
      </c>
    </row>
    <row r="4" s="100" customFormat="1" ht="21.75" customHeight="1" spans="1:21">
      <c r="A4" s="103" t="s">
        <v>104</v>
      </c>
      <c r="B4" s="103" t="s">
        <v>105</v>
      </c>
      <c r="C4" s="103" t="s">
        <v>106</v>
      </c>
      <c r="D4" s="103" t="s">
        <v>107</v>
      </c>
      <c r="E4" s="104" t="s">
        <v>108</v>
      </c>
      <c r="F4" s="104" t="s">
        <v>109</v>
      </c>
      <c r="G4" s="104" t="s">
        <v>110</v>
      </c>
      <c r="H4" s="104"/>
      <c r="I4" s="113" t="s">
        <v>111</v>
      </c>
      <c r="J4" s="114"/>
      <c r="K4" s="114"/>
      <c r="L4" s="114"/>
      <c r="M4" s="114"/>
      <c r="N4" s="114"/>
      <c r="O4" s="115"/>
      <c r="P4" s="115"/>
      <c r="Q4" s="115"/>
      <c r="R4" s="115"/>
      <c r="S4" s="115"/>
      <c r="T4" s="115"/>
      <c r="U4" s="116"/>
    </row>
    <row r="5" s="100" customFormat="1" ht="28.5" customHeight="1" spans="1:21">
      <c r="A5" s="105"/>
      <c r="B5" s="105"/>
      <c r="C5" s="105"/>
      <c r="D5" s="105"/>
      <c r="E5" s="104"/>
      <c r="F5" s="104"/>
      <c r="G5" s="104" t="s">
        <v>18</v>
      </c>
      <c r="H5" s="106" t="s">
        <v>19</v>
      </c>
      <c r="I5" s="104" t="s">
        <v>17</v>
      </c>
      <c r="J5" s="104" t="s">
        <v>112</v>
      </c>
      <c r="K5" s="104" t="s">
        <v>113</v>
      </c>
      <c r="L5" s="104" t="s">
        <v>114</v>
      </c>
      <c r="M5" s="104" t="s">
        <v>115</v>
      </c>
      <c r="N5" s="104" t="s">
        <v>116</v>
      </c>
      <c r="O5" s="116" t="s">
        <v>117</v>
      </c>
      <c r="P5" s="104" t="s">
        <v>118</v>
      </c>
      <c r="Q5" s="104" t="s">
        <v>119</v>
      </c>
      <c r="R5" s="104" t="s">
        <v>120</v>
      </c>
      <c r="S5" s="104" t="s">
        <v>121</v>
      </c>
      <c r="T5" s="104" t="s">
        <v>122</v>
      </c>
      <c r="U5" s="104"/>
    </row>
    <row r="6" s="100" customFormat="1" ht="60" customHeight="1" spans="1:21">
      <c r="A6" s="107"/>
      <c r="B6" s="107"/>
      <c r="C6" s="107"/>
      <c r="D6" s="107"/>
      <c r="E6" s="104"/>
      <c r="F6" s="104"/>
      <c r="G6" s="104"/>
      <c r="H6" s="106"/>
      <c r="I6" s="104"/>
      <c r="J6" s="104"/>
      <c r="K6" s="104"/>
      <c r="L6" s="104"/>
      <c r="M6" s="104"/>
      <c r="N6" s="104"/>
      <c r="O6" s="116"/>
      <c r="P6" s="104"/>
      <c r="Q6" s="104"/>
      <c r="R6" s="104"/>
      <c r="S6" s="104"/>
      <c r="T6" s="104" t="s">
        <v>123</v>
      </c>
      <c r="U6" s="104" t="s">
        <v>124</v>
      </c>
    </row>
    <row r="7" spans="1:21">
      <c r="A7" s="94"/>
      <c r="B7" s="94">
        <v>805001</v>
      </c>
      <c r="C7" s="94" t="s">
        <v>125</v>
      </c>
      <c r="D7" s="94"/>
      <c r="E7" s="94"/>
      <c r="F7" s="94">
        <f>F8+F9+F10+F11+F12+F13</f>
        <v>15.79</v>
      </c>
      <c r="G7" s="94">
        <f>G8+G9+G10+G11+G12+G13</f>
        <v>0</v>
      </c>
      <c r="H7" s="94">
        <f>H8+H9+H10+H11+H12+H13</f>
        <v>15.79</v>
      </c>
      <c r="I7" s="94">
        <f>I8+I9+I10+I11+I12+I13</f>
        <v>15.79</v>
      </c>
      <c r="J7" s="94">
        <f>J8+J9+J10+J11+J12+J13</f>
        <v>15.79</v>
      </c>
      <c r="K7" s="94"/>
      <c r="L7" s="94"/>
      <c r="M7" s="94"/>
      <c r="N7" s="94"/>
      <c r="O7" s="117"/>
      <c r="P7" s="94"/>
      <c r="Q7" s="94"/>
      <c r="R7" s="94"/>
      <c r="S7" s="94"/>
      <c r="T7" s="94"/>
      <c r="U7" s="94"/>
    </row>
    <row r="8" spans="1:21">
      <c r="A8" s="94"/>
      <c r="B8" s="94"/>
      <c r="C8" s="94" t="s">
        <v>24</v>
      </c>
      <c r="D8" s="94"/>
      <c r="E8" s="94" t="s">
        <v>126</v>
      </c>
      <c r="F8" s="94">
        <v>4.3</v>
      </c>
      <c r="G8" s="94"/>
      <c r="H8" s="108">
        <v>4.3</v>
      </c>
      <c r="I8" s="94">
        <v>4.3</v>
      </c>
      <c r="J8" s="94">
        <v>4.3</v>
      </c>
      <c r="K8" s="94"/>
      <c r="L8" s="94"/>
      <c r="M8" s="94"/>
      <c r="N8" s="94"/>
      <c r="O8" s="117"/>
      <c r="P8" s="94"/>
      <c r="Q8" s="94"/>
      <c r="R8" s="94"/>
      <c r="S8" s="94"/>
      <c r="T8" s="94"/>
      <c r="U8" s="94"/>
    </row>
    <row r="9" spans="1:21">
      <c r="A9" s="94"/>
      <c r="B9" s="94"/>
      <c r="C9" s="94" t="s">
        <v>36</v>
      </c>
      <c r="D9" s="94"/>
      <c r="E9" s="94" t="s">
        <v>127</v>
      </c>
      <c r="F9" s="94">
        <v>2</v>
      </c>
      <c r="G9" s="94"/>
      <c r="H9" s="94">
        <v>2</v>
      </c>
      <c r="I9" s="94">
        <v>2</v>
      </c>
      <c r="J9" s="94">
        <v>2</v>
      </c>
      <c r="K9" s="94"/>
      <c r="L9" s="94"/>
      <c r="M9" s="94"/>
      <c r="N9" s="94"/>
      <c r="O9" s="94"/>
      <c r="P9" s="94"/>
      <c r="Q9" s="94"/>
      <c r="R9" s="94"/>
      <c r="S9" s="94"/>
      <c r="T9" s="94"/>
      <c r="U9" s="94"/>
    </row>
    <row r="10" spans="1:21">
      <c r="A10" s="94"/>
      <c r="B10" s="94"/>
      <c r="C10" s="94"/>
      <c r="D10" s="94"/>
      <c r="E10" s="94" t="s">
        <v>128</v>
      </c>
      <c r="F10" s="94">
        <v>5</v>
      </c>
      <c r="G10" s="94"/>
      <c r="H10" s="94">
        <v>5</v>
      </c>
      <c r="I10" s="94">
        <v>5</v>
      </c>
      <c r="J10" s="94">
        <v>5</v>
      </c>
      <c r="K10" s="94"/>
      <c r="L10" s="94"/>
      <c r="M10" s="94"/>
      <c r="N10" s="94"/>
      <c r="O10" s="94"/>
      <c r="P10" s="94"/>
      <c r="Q10" s="94"/>
      <c r="R10" s="94"/>
      <c r="S10" s="94"/>
      <c r="T10" s="94"/>
      <c r="U10" s="94"/>
    </row>
    <row r="11" spans="1:21">
      <c r="A11" s="94"/>
      <c r="B11" s="94"/>
      <c r="C11" s="94"/>
      <c r="D11" s="94"/>
      <c r="E11" s="94" t="s">
        <v>126</v>
      </c>
      <c r="F11" s="94">
        <v>2.49</v>
      </c>
      <c r="G11" s="94"/>
      <c r="H11" s="94">
        <v>2.49</v>
      </c>
      <c r="I11" s="94">
        <v>2.49</v>
      </c>
      <c r="J11" s="94">
        <v>2.49</v>
      </c>
      <c r="K11" s="94"/>
      <c r="L11" s="94"/>
      <c r="M11" s="94"/>
      <c r="N11" s="94"/>
      <c r="O11" s="94"/>
      <c r="P11" s="94"/>
      <c r="Q11" s="94"/>
      <c r="R11" s="94"/>
      <c r="S11" s="94"/>
      <c r="T11" s="94"/>
      <c r="U11" s="94"/>
    </row>
    <row r="12" spans="1:21">
      <c r="A12" s="99"/>
      <c r="B12" s="94">
        <v>805004</v>
      </c>
      <c r="C12" s="94" t="s">
        <v>129</v>
      </c>
      <c r="D12" s="94"/>
      <c r="E12" s="94" t="s">
        <v>127</v>
      </c>
      <c r="F12" s="99">
        <v>1</v>
      </c>
      <c r="G12" s="99"/>
      <c r="H12" s="109">
        <v>1</v>
      </c>
      <c r="I12" s="99">
        <v>1</v>
      </c>
      <c r="J12" s="99">
        <v>1</v>
      </c>
      <c r="K12" s="99"/>
      <c r="L12" s="99"/>
      <c r="M12" s="94"/>
      <c r="N12" s="94"/>
      <c r="O12" s="118"/>
      <c r="P12" s="94"/>
      <c r="Q12" s="94"/>
      <c r="R12" s="94"/>
      <c r="S12" s="94"/>
      <c r="T12" s="94"/>
      <c r="U12" s="94"/>
    </row>
    <row r="13" spans="1:21">
      <c r="A13" s="94"/>
      <c r="B13" s="94">
        <v>805006</v>
      </c>
      <c r="C13" s="94" t="s">
        <v>130</v>
      </c>
      <c r="D13" s="94" t="s">
        <v>127</v>
      </c>
      <c r="E13" s="94" t="s">
        <v>131</v>
      </c>
      <c r="F13" s="94">
        <v>1</v>
      </c>
      <c r="G13" s="94"/>
      <c r="H13" s="108">
        <v>1</v>
      </c>
      <c r="I13" s="119">
        <v>1</v>
      </c>
      <c r="J13" s="94">
        <v>1</v>
      </c>
      <c r="K13" s="94"/>
      <c r="L13" s="94"/>
      <c r="M13" s="94"/>
      <c r="N13" s="94"/>
      <c r="O13" s="118"/>
      <c r="P13" s="94"/>
      <c r="Q13" s="94"/>
      <c r="R13" s="94"/>
      <c r="S13" s="94"/>
      <c r="T13" s="94"/>
      <c r="U13" s="94"/>
    </row>
    <row r="14" spans="1:21">
      <c r="A14" s="94"/>
      <c r="B14" s="94"/>
      <c r="C14" s="94"/>
      <c r="D14" s="94"/>
      <c r="E14" s="94"/>
      <c r="F14" s="94"/>
      <c r="G14" s="94"/>
      <c r="H14" s="94"/>
      <c r="I14" s="94"/>
      <c r="J14" s="94"/>
      <c r="K14" s="94"/>
      <c r="L14" s="94"/>
      <c r="M14" s="94"/>
      <c r="N14" s="94"/>
      <c r="O14" s="94"/>
      <c r="P14" s="94"/>
      <c r="Q14" s="94"/>
      <c r="R14" s="94"/>
      <c r="S14" s="94"/>
      <c r="T14" s="94"/>
      <c r="U14" s="94"/>
    </row>
    <row r="15" spans="1:21">
      <c r="A15" s="94"/>
      <c r="B15" s="94"/>
      <c r="C15" s="94"/>
      <c r="D15" s="94"/>
      <c r="E15" s="94"/>
      <c r="F15" s="94"/>
      <c r="G15" s="94"/>
      <c r="H15" s="94"/>
      <c r="I15" s="94"/>
      <c r="J15" s="94"/>
      <c r="K15" s="94"/>
      <c r="L15" s="94"/>
      <c r="M15" s="94"/>
      <c r="N15" s="94"/>
      <c r="O15" s="94"/>
      <c r="P15" s="94"/>
      <c r="Q15" s="94"/>
      <c r="R15" s="94"/>
      <c r="S15" s="94"/>
      <c r="T15" s="94"/>
      <c r="U15" s="94"/>
    </row>
    <row r="16" spans="1:21">
      <c r="A16" s="94"/>
      <c r="B16" s="94"/>
      <c r="C16" s="94"/>
      <c r="D16" s="94"/>
      <c r="E16" s="94"/>
      <c r="F16" s="94"/>
      <c r="G16" s="94"/>
      <c r="H16" s="94"/>
      <c r="I16" s="94"/>
      <c r="J16" s="94"/>
      <c r="K16" s="94"/>
      <c r="L16" s="94"/>
      <c r="M16" s="94"/>
      <c r="N16" s="94"/>
      <c r="O16" s="94"/>
      <c r="P16" s="94"/>
      <c r="Q16" s="94"/>
      <c r="R16" s="94"/>
      <c r="S16" s="94"/>
      <c r="T16" s="94"/>
      <c r="U16" s="94"/>
    </row>
    <row r="17" spans="1:21">
      <c r="A17" s="94"/>
      <c r="B17" s="94"/>
      <c r="C17" s="94"/>
      <c r="D17" s="94"/>
      <c r="E17" s="94"/>
      <c r="F17" s="94"/>
      <c r="G17" s="94"/>
      <c r="H17" s="94"/>
      <c r="I17" s="94"/>
      <c r="J17" s="94"/>
      <c r="K17" s="94"/>
      <c r="L17" s="94"/>
      <c r="M17" s="94"/>
      <c r="N17" s="94"/>
      <c r="O17" s="94"/>
      <c r="P17" s="94"/>
      <c r="Q17" s="94"/>
      <c r="R17" s="94"/>
      <c r="S17" s="94"/>
      <c r="T17" s="94"/>
      <c r="U17" s="94"/>
    </row>
    <row r="18" spans="1:21">
      <c r="A18" s="94"/>
      <c r="B18" s="94"/>
      <c r="C18" s="94"/>
      <c r="D18" s="94"/>
      <c r="E18" s="94"/>
      <c r="F18" s="94"/>
      <c r="G18" s="94"/>
      <c r="H18" s="94"/>
      <c r="I18" s="94"/>
      <c r="J18" s="94"/>
      <c r="K18" s="94"/>
      <c r="L18" s="94"/>
      <c r="M18" s="94"/>
      <c r="N18" s="94"/>
      <c r="O18" s="94"/>
      <c r="P18" s="94"/>
      <c r="Q18" s="94"/>
      <c r="R18" s="94"/>
      <c r="S18" s="94"/>
      <c r="T18" s="94"/>
      <c r="U18" s="94"/>
    </row>
    <row r="19" spans="1:21">
      <c r="A19" s="94"/>
      <c r="B19" s="94"/>
      <c r="C19" s="94"/>
      <c r="D19" s="94"/>
      <c r="E19" s="94"/>
      <c r="F19" s="94"/>
      <c r="G19" s="94"/>
      <c r="H19" s="94"/>
      <c r="I19" s="94"/>
      <c r="J19" s="94"/>
      <c r="K19" s="94"/>
      <c r="L19" s="94"/>
      <c r="M19" s="94"/>
      <c r="N19" s="94"/>
      <c r="O19" s="94"/>
      <c r="P19" s="94"/>
      <c r="Q19" s="94"/>
      <c r="R19" s="94"/>
      <c r="S19" s="94"/>
      <c r="T19" s="94"/>
      <c r="U19" s="94"/>
    </row>
    <row r="20" ht="36" customHeight="1" spans="1:21">
      <c r="A20" s="110" t="s">
        <v>132</v>
      </c>
      <c r="B20" s="110"/>
      <c r="C20" s="110"/>
      <c r="D20" s="110"/>
      <c r="E20" s="110"/>
      <c r="F20" s="110"/>
      <c r="G20" s="110"/>
      <c r="H20" s="110"/>
      <c r="I20" s="110"/>
      <c r="J20" s="110"/>
      <c r="K20" s="110"/>
      <c r="L20" s="110"/>
      <c r="M20" s="110"/>
      <c r="N20" s="110"/>
      <c r="O20" s="110"/>
      <c r="P20" s="110"/>
      <c r="Q20" s="110"/>
      <c r="R20" s="110"/>
      <c r="S20" s="110"/>
      <c r="T20" s="110"/>
      <c r="U20" s="110"/>
    </row>
    <row r="21" ht="36" customHeight="1" spans="1:21">
      <c r="A21" s="111" t="s">
        <v>133</v>
      </c>
      <c r="B21" s="111"/>
      <c r="C21" s="111"/>
      <c r="D21" s="111"/>
      <c r="E21" s="111"/>
      <c r="F21" s="111"/>
      <c r="G21" s="111"/>
      <c r="H21" s="111"/>
      <c r="I21" s="111"/>
      <c r="J21" s="111"/>
      <c r="K21" s="111"/>
      <c r="L21" s="111"/>
      <c r="M21" s="111"/>
      <c r="N21" s="111"/>
      <c r="O21" s="111"/>
      <c r="P21" s="111"/>
      <c r="Q21" s="111"/>
      <c r="R21" s="111"/>
      <c r="S21" s="111"/>
      <c r="T21" s="111"/>
      <c r="U21" s="111"/>
    </row>
    <row r="22" spans="1:21">
      <c r="A22" s="112"/>
      <c r="B22" s="112"/>
      <c r="C22" s="112"/>
      <c r="D22" s="112"/>
      <c r="E22" s="112"/>
      <c r="F22" s="112"/>
      <c r="G22" s="112"/>
      <c r="H22" s="112"/>
      <c r="I22" s="112"/>
      <c r="J22" s="112"/>
      <c r="K22" s="112"/>
      <c r="L22" s="112"/>
      <c r="M22" s="112"/>
      <c r="N22" s="112"/>
      <c r="O22" s="112"/>
      <c r="P22" s="112"/>
      <c r="Q22" s="112"/>
      <c r="R22" s="112"/>
      <c r="S22" s="112"/>
      <c r="T22" s="112"/>
      <c r="U22" s="112"/>
    </row>
  </sheetData>
  <mergeCells count="26">
    <mergeCell ref="A1:F1"/>
    <mergeCell ref="A2:U2"/>
    <mergeCell ref="G4:H4"/>
    <mergeCell ref="I4:U4"/>
    <mergeCell ref="T5:U5"/>
    <mergeCell ref="A20:U20"/>
    <mergeCell ref="A21:U21"/>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workbookViewId="0">
      <selection activeCell="K30" sqref="K30"/>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0" t="s">
        <v>134</v>
      </c>
    </row>
    <row r="2" ht="28.5" customHeight="1" spans="1:11">
      <c r="A2" s="91" t="s">
        <v>135</v>
      </c>
      <c r="B2" s="91"/>
      <c r="C2" s="91"/>
      <c r="D2" s="91"/>
      <c r="E2" s="91"/>
      <c r="F2" s="91"/>
      <c r="G2" s="91"/>
      <c r="H2" s="91"/>
      <c r="I2" s="91"/>
      <c r="J2" s="91"/>
      <c r="K2" s="91"/>
    </row>
    <row r="3" ht="21" customHeight="1" spans="1:10">
      <c r="A3" s="4" t="s">
        <v>136</v>
      </c>
      <c r="J3" s="4" t="s">
        <v>11</v>
      </c>
    </row>
    <row r="4" spans="1:11">
      <c r="A4" s="92" t="s">
        <v>137</v>
      </c>
      <c r="B4" s="92" t="s">
        <v>138</v>
      </c>
      <c r="C4" s="92" t="s">
        <v>139</v>
      </c>
      <c r="D4" s="92" t="s">
        <v>140</v>
      </c>
      <c r="E4" s="92" t="s">
        <v>141</v>
      </c>
      <c r="F4" s="92" t="s">
        <v>142</v>
      </c>
      <c r="G4" s="92" t="s">
        <v>108</v>
      </c>
      <c r="H4" s="92" t="s">
        <v>109</v>
      </c>
      <c r="I4" s="92"/>
      <c r="J4" s="92"/>
      <c r="K4" s="92"/>
    </row>
    <row r="5" ht="28.5" spans="1:11">
      <c r="A5" s="92"/>
      <c r="B5" s="92"/>
      <c r="C5" s="92"/>
      <c r="D5" s="92"/>
      <c r="E5" s="92"/>
      <c r="F5" s="92"/>
      <c r="G5" s="92"/>
      <c r="H5" s="93" t="s">
        <v>17</v>
      </c>
      <c r="I5" s="93" t="s">
        <v>112</v>
      </c>
      <c r="J5" s="98" t="s">
        <v>123</v>
      </c>
      <c r="K5" s="93" t="s">
        <v>143</v>
      </c>
    </row>
    <row r="6" spans="1:11">
      <c r="A6" s="93"/>
      <c r="B6" s="93" t="s">
        <v>19</v>
      </c>
      <c r="C6" s="93"/>
      <c r="D6" s="94"/>
      <c r="E6" s="94">
        <v>805001</v>
      </c>
      <c r="F6" s="94"/>
      <c r="G6" s="94"/>
      <c r="H6" s="94"/>
      <c r="I6" s="94"/>
      <c r="J6" s="94"/>
      <c r="K6" s="94"/>
    </row>
    <row r="7" spans="1:11">
      <c r="A7" s="93">
        <v>212</v>
      </c>
      <c r="B7" s="93" t="s">
        <v>144</v>
      </c>
      <c r="C7" s="93"/>
      <c r="D7" s="94"/>
      <c r="E7" s="94"/>
      <c r="F7" s="94"/>
      <c r="G7" s="94"/>
      <c r="H7" s="94"/>
      <c r="I7" s="94"/>
      <c r="J7" s="94"/>
      <c r="K7" s="94"/>
    </row>
    <row r="8" spans="1:11">
      <c r="A8" s="93">
        <v>21201</v>
      </c>
      <c r="B8" s="93" t="s">
        <v>145</v>
      </c>
      <c r="C8" s="93"/>
      <c r="D8" s="94"/>
      <c r="E8" s="94"/>
      <c r="F8" s="94"/>
      <c r="G8" s="94"/>
      <c r="H8" s="94"/>
      <c r="I8" s="94"/>
      <c r="J8" s="94"/>
      <c r="K8" s="94"/>
    </row>
    <row r="9" spans="1:11">
      <c r="A9" s="93">
        <v>2120104</v>
      </c>
      <c r="B9" s="93" t="s">
        <v>146</v>
      </c>
      <c r="C9" s="93"/>
      <c r="D9" s="94"/>
      <c r="E9" s="94"/>
      <c r="F9" s="94"/>
      <c r="G9" s="94"/>
      <c r="H9" s="94"/>
      <c r="I9" s="94"/>
      <c r="J9" s="94"/>
      <c r="K9" s="94"/>
    </row>
    <row r="10" spans="1:11">
      <c r="A10" s="93">
        <v>2010102</v>
      </c>
      <c r="B10" s="93" t="s">
        <v>56</v>
      </c>
      <c r="C10" s="93" t="s">
        <v>147</v>
      </c>
      <c r="D10" s="94"/>
      <c r="E10" s="94"/>
      <c r="F10" s="94"/>
      <c r="G10" s="94" t="s">
        <v>148</v>
      </c>
      <c r="H10" s="94">
        <v>4.3</v>
      </c>
      <c r="I10" s="94">
        <v>4.3</v>
      </c>
      <c r="J10" s="94"/>
      <c r="K10" s="94"/>
    </row>
    <row r="11" spans="1:11">
      <c r="A11" s="93"/>
      <c r="B11" s="93"/>
      <c r="C11" s="93"/>
      <c r="D11" s="94"/>
      <c r="E11" s="94"/>
      <c r="F11" s="94"/>
      <c r="G11" s="94"/>
      <c r="H11" s="94"/>
      <c r="I11" s="94"/>
      <c r="J11" s="94"/>
      <c r="K11" s="94"/>
    </row>
    <row r="12" spans="1:11">
      <c r="A12" s="93">
        <v>212</v>
      </c>
      <c r="B12" s="93" t="s">
        <v>144</v>
      </c>
      <c r="C12" s="93"/>
      <c r="D12" s="94"/>
      <c r="E12" s="94">
        <v>805001</v>
      </c>
      <c r="F12" s="94"/>
      <c r="G12" s="94"/>
      <c r="H12" s="94"/>
      <c r="I12" s="94"/>
      <c r="J12" s="94"/>
      <c r="K12" s="94"/>
    </row>
    <row r="13" spans="1:11">
      <c r="A13" s="93">
        <v>21201</v>
      </c>
      <c r="B13" s="93" t="s">
        <v>145</v>
      </c>
      <c r="C13" s="93"/>
      <c r="D13" s="94"/>
      <c r="E13" s="94"/>
      <c r="F13" s="94"/>
      <c r="G13" s="94"/>
      <c r="H13" s="94"/>
      <c r="I13" s="94"/>
      <c r="J13" s="94"/>
      <c r="K13" s="94"/>
    </row>
    <row r="14" spans="1:11">
      <c r="A14" s="93">
        <v>2120199</v>
      </c>
      <c r="B14" s="93" t="s">
        <v>149</v>
      </c>
      <c r="C14" s="93"/>
      <c r="D14" s="94"/>
      <c r="E14" s="94"/>
      <c r="F14" s="94"/>
      <c r="G14" s="94"/>
      <c r="H14" s="94"/>
      <c r="I14" s="94"/>
      <c r="J14" s="94"/>
      <c r="K14" s="94"/>
    </row>
    <row r="15" spans="1:11">
      <c r="A15" s="93">
        <v>2120199</v>
      </c>
      <c r="B15" s="93" t="s">
        <v>56</v>
      </c>
      <c r="C15" s="93" t="s">
        <v>147</v>
      </c>
      <c r="D15" s="94"/>
      <c r="E15" s="94"/>
      <c r="F15" s="94"/>
      <c r="G15" s="94" t="s">
        <v>127</v>
      </c>
      <c r="H15" s="94">
        <v>2</v>
      </c>
      <c r="I15" s="94">
        <v>2</v>
      </c>
      <c r="J15" s="94"/>
      <c r="K15" s="94"/>
    </row>
    <row r="16" spans="1:11">
      <c r="A16" s="93">
        <v>2120199</v>
      </c>
      <c r="B16" s="93" t="s">
        <v>59</v>
      </c>
      <c r="C16" s="93" t="s">
        <v>147</v>
      </c>
      <c r="D16" s="94"/>
      <c r="E16" s="94"/>
      <c r="F16" s="94"/>
      <c r="G16" s="94" t="s">
        <v>128</v>
      </c>
      <c r="H16" s="94">
        <v>5</v>
      </c>
      <c r="I16" s="94">
        <v>5</v>
      </c>
      <c r="J16" s="94"/>
      <c r="K16" s="94"/>
    </row>
    <row r="17" spans="1:11">
      <c r="A17" s="93"/>
      <c r="B17" s="93"/>
      <c r="C17" s="93"/>
      <c r="D17" s="94"/>
      <c r="E17" s="94"/>
      <c r="F17" s="94"/>
      <c r="G17" s="94" t="s">
        <v>148</v>
      </c>
      <c r="H17" s="94">
        <v>2.49</v>
      </c>
      <c r="I17" s="94">
        <v>2.49</v>
      </c>
      <c r="J17" s="94"/>
      <c r="K17" s="94"/>
    </row>
    <row r="18" spans="1:11">
      <c r="A18" s="93"/>
      <c r="B18" s="93"/>
      <c r="C18" s="93"/>
      <c r="D18" s="94"/>
      <c r="E18" s="94"/>
      <c r="F18" s="94"/>
      <c r="G18" s="94"/>
      <c r="H18" s="94"/>
      <c r="I18" s="94"/>
      <c r="J18" s="94"/>
      <c r="K18" s="94"/>
    </row>
    <row r="19" spans="1:11">
      <c r="A19" s="93">
        <v>212</v>
      </c>
      <c r="B19" s="93" t="s">
        <v>144</v>
      </c>
      <c r="C19" s="93"/>
      <c r="D19" s="94"/>
      <c r="E19" s="94"/>
      <c r="F19" s="94"/>
      <c r="G19" s="94"/>
      <c r="H19" s="94"/>
      <c r="I19" s="94"/>
      <c r="J19" s="99"/>
      <c r="K19" s="99"/>
    </row>
    <row r="20" spans="1:11">
      <c r="A20" s="93">
        <v>21201</v>
      </c>
      <c r="B20" s="93" t="s">
        <v>145</v>
      </c>
      <c r="C20" s="93"/>
      <c r="D20" s="94"/>
      <c r="E20" s="94"/>
      <c r="F20" s="94"/>
      <c r="G20" s="94"/>
      <c r="H20" s="94"/>
      <c r="I20" s="94"/>
      <c r="J20" s="94"/>
      <c r="K20" s="94"/>
    </row>
    <row r="21" spans="1:11">
      <c r="A21" s="93">
        <v>2120104</v>
      </c>
      <c r="B21" s="93" t="s">
        <v>146</v>
      </c>
      <c r="C21" s="93" t="s">
        <v>147</v>
      </c>
      <c r="D21" s="94"/>
      <c r="E21" s="94"/>
      <c r="F21" s="94"/>
      <c r="G21" s="95"/>
      <c r="H21" s="94"/>
      <c r="I21" s="94"/>
      <c r="J21" s="94"/>
      <c r="K21" s="94"/>
    </row>
    <row r="22" spans="1:11">
      <c r="A22" s="93">
        <v>2120104</v>
      </c>
      <c r="B22" s="93" t="s">
        <v>56</v>
      </c>
      <c r="C22" s="93" t="s">
        <v>147</v>
      </c>
      <c r="D22" s="94"/>
      <c r="E22" s="94">
        <v>805006</v>
      </c>
      <c r="F22" s="94"/>
      <c r="G22" s="94" t="s">
        <v>127</v>
      </c>
      <c r="H22" s="94">
        <v>1</v>
      </c>
      <c r="I22" s="94">
        <v>1</v>
      </c>
      <c r="J22" s="94"/>
      <c r="K22" s="94"/>
    </row>
    <row r="23" spans="1:11">
      <c r="A23" s="93"/>
      <c r="B23" s="93"/>
      <c r="C23" s="93"/>
      <c r="D23" s="94"/>
      <c r="E23" s="94"/>
      <c r="F23" s="94"/>
      <c r="G23" s="94"/>
      <c r="H23" s="94"/>
      <c r="I23" s="94"/>
      <c r="J23" s="94"/>
      <c r="K23" s="94"/>
    </row>
    <row r="24" spans="1:11">
      <c r="A24" s="93">
        <v>212</v>
      </c>
      <c r="B24" s="93" t="s">
        <v>144</v>
      </c>
      <c r="C24" s="93"/>
      <c r="D24" s="94"/>
      <c r="E24" s="94"/>
      <c r="F24" s="94"/>
      <c r="G24" s="94"/>
      <c r="H24" s="94"/>
      <c r="I24" s="94"/>
      <c r="J24" s="94"/>
      <c r="K24" s="94"/>
    </row>
    <row r="25" spans="1:11">
      <c r="A25" s="93">
        <v>21201</v>
      </c>
      <c r="B25" s="93" t="s">
        <v>145</v>
      </c>
      <c r="C25" s="93"/>
      <c r="D25" s="94"/>
      <c r="E25" s="94"/>
      <c r="F25" s="94"/>
      <c r="G25" s="94"/>
      <c r="H25" s="94"/>
      <c r="I25" s="94"/>
      <c r="J25" s="94"/>
      <c r="K25" s="94"/>
    </row>
    <row r="26" spans="1:11">
      <c r="A26" s="93">
        <v>2120104</v>
      </c>
      <c r="B26" s="93" t="s">
        <v>146</v>
      </c>
      <c r="C26" s="93" t="s">
        <v>147</v>
      </c>
      <c r="D26" s="94"/>
      <c r="E26" s="94"/>
      <c r="F26" s="94"/>
      <c r="G26" s="95"/>
      <c r="H26" s="94"/>
      <c r="I26" s="94"/>
      <c r="J26" s="94"/>
      <c r="K26" s="94"/>
    </row>
    <row r="27" spans="1:11">
      <c r="A27" s="93">
        <v>2120104</v>
      </c>
      <c r="B27" s="93" t="s">
        <v>56</v>
      </c>
      <c r="C27" s="93" t="s">
        <v>147</v>
      </c>
      <c r="D27" s="94"/>
      <c r="E27" s="94">
        <v>805004</v>
      </c>
      <c r="F27" s="94"/>
      <c r="G27" s="94" t="s">
        <v>127</v>
      </c>
      <c r="H27" s="94">
        <v>1</v>
      </c>
      <c r="I27" s="94">
        <v>1</v>
      </c>
      <c r="J27" s="94"/>
      <c r="K27" s="94"/>
    </row>
    <row r="28" spans="1:11">
      <c r="A28" s="93"/>
      <c r="B28" s="93"/>
      <c r="C28" s="93"/>
      <c r="D28" s="94"/>
      <c r="E28" s="94"/>
      <c r="F28" s="94"/>
      <c r="G28" s="94"/>
      <c r="H28" s="94"/>
      <c r="I28" s="94"/>
      <c r="J28" s="94"/>
      <c r="K28" s="94"/>
    </row>
    <row r="29" spans="1:11">
      <c r="A29" s="93"/>
      <c r="B29" s="93"/>
      <c r="C29" s="93"/>
      <c r="D29" s="94"/>
      <c r="E29" s="94"/>
      <c r="F29" s="94"/>
      <c r="G29" s="94"/>
      <c r="H29" s="94"/>
      <c r="I29" s="94"/>
      <c r="J29" s="94"/>
      <c r="K29" s="94"/>
    </row>
    <row r="30" spans="1:11">
      <c r="A30" s="93"/>
      <c r="B30" s="96" t="s">
        <v>17</v>
      </c>
      <c r="C30" s="93"/>
      <c r="D30" s="94"/>
      <c r="E30" s="94"/>
      <c r="F30" s="94"/>
      <c r="G30" s="94"/>
      <c r="H30" s="94">
        <f>H10+H15+H16+H17+H22+H27</f>
        <v>15.79</v>
      </c>
      <c r="I30" s="94">
        <f>I10+I15+I16+I17+I22+I27</f>
        <v>15.79</v>
      </c>
      <c r="J30" s="94"/>
      <c r="K30" s="94"/>
    </row>
    <row r="31" ht="39.75" customHeight="1" spans="1:11">
      <c r="A31" s="97" t="s">
        <v>150</v>
      </c>
      <c r="B31" s="97"/>
      <c r="C31" s="97"/>
      <c r="D31" s="97"/>
      <c r="E31" s="97"/>
      <c r="F31" s="97"/>
      <c r="G31" s="97"/>
      <c r="H31" s="97"/>
      <c r="I31" s="97"/>
      <c r="J31" s="97"/>
      <c r="K31" s="97"/>
    </row>
  </sheetData>
  <mergeCells count="10">
    <mergeCell ref="A2:K2"/>
    <mergeCell ref="H4:K4"/>
    <mergeCell ref="A31:K31"/>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7" sqref="$A7:$XFD7"/>
    </sheetView>
  </sheetViews>
  <sheetFormatPr defaultColWidth="9" defaultRowHeight="14.25"/>
  <cols>
    <col min="1" max="1" width="12" style="2" customWidth="1"/>
    <col min="2" max="2" width="10.25" style="2" customWidth="1"/>
    <col min="3" max="3" width="13.625" style="2" customWidth="1"/>
    <col min="4" max="4" width="16.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151</v>
      </c>
    </row>
    <row r="2" s="42" customFormat="1" ht="45.75" customHeight="1" spans="1:14">
      <c r="A2" s="44" t="s">
        <v>152</v>
      </c>
      <c r="B2" s="44"/>
      <c r="C2" s="44"/>
      <c r="D2" s="44"/>
      <c r="E2" s="44"/>
      <c r="F2" s="44"/>
      <c r="G2" s="44"/>
      <c r="H2" s="44"/>
      <c r="I2" s="44"/>
      <c r="J2" s="44"/>
      <c r="K2" s="44"/>
      <c r="L2" s="44"/>
      <c r="M2" s="44"/>
      <c r="N2" s="44"/>
    </row>
    <row r="3" s="76" customFormat="1" ht="28.5" customHeight="1" spans="1:14">
      <c r="A3" s="78" t="s">
        <v>153</v>
      </c>
      <c r="B3" s="46"/>
      <c r="C3" s="46"/>
      <c r="D3" s="46"/>
      <c r="E3" s="79"/>
      <c r="F3" s="46"/>
      <c r="G3" s="46"/>
      <c r="H3" s="46"/>
      <c r="I3" s="46"/>
      <c r="J3" s="46"/>
      <c r="K3" s="46"/>
      <c r="L3" s="65" t="s">
        <v>154</v>
      </c>
      <c r="M3" s="65"/>
      <c r="N3" s="65"/>
    </row>
    <row r="4" ht="23.25" customHeight="1" spans="1:14">
      <c r="A4" s="9" t="s">
        <v>155</v>
      </c>
      <c r="B4" s="9" t="s">
        <v>156</v>
      </c>
      <c r="C4" s="9" t="s">
        <v>157</v>
      </c>
      <c r="D4" s="10" t="s">
        <v>158</v>
      </c>
      <c r="E4" s="80" t="s">
        <v>159</v>
      </c>
      <c r="F4" s="11" t="s">
        <v>160</v>
      </c>
      <c r="G4" s="11" t="s">
        <v>161</v>
      </c>
      <c r="H4" s="81" t="s">
        <v>162</v>
      </c>
      <c r="I4" s="81"/>
      <c r="J4" s="81"/>
      <c r="K4" s="81"/>
      <c r="L4" s="81"/>
      <c r="M4" s="81"/>
      <c r="N4" s="87" t="s">
        <v>163</v>
      </c>
    </row>
    <row r="5" ht="23.25" customHeight="1" spans="1:14">
      <c r="A5" s="9"/>
      <c r="B5" s="9"/>
      <c r="C5" s="9"/>
      <c r="D5" s="10"/>
      <c r="E5" s="80"/>
      <c r="F5" s="11"/>
      <c r="G5" s="11"/>
      <c r="H5" s="12" t="s">
        <v>164</v>
      </c>
      <c r="I5" s="50" t="s">
        <v>165</v>
      </c>
      <c r="J5" s="66"/>
      <c r="K5" s="67"/>
      <c r="L5" s="12" t="s">
        <v>166</v>
      </c>
      <c r="M5" s="47" t="s">
        <v>167</v>
      </c>
      <c r="N5" s="87"/>
    </row>
    <row r="6" ht="52.5" customHeight="1" spans="1:14">
      <c r="A6" s="9"/>
      <c r="B6" s="9"/>
      <c r="C6" s="9"/>
      <c r="D6" s="10"/>
      <c r="E6" s="80"/>
      <c r="F6" s="11"/>
      <c r="G6" s="11"/>
      <c r="H6" s="13"/>
      <c r="I6" s="9" t="s">
        <v>168</v>
      </c>
      <c r="J6" s="9" t="s">
        <v>169</v>
      </c>
      <c r="K6" s="9" t="s">
        <v>170</v>
      </c>
      <c r="L6" s="13"/>
      <c r="M6" s="55"/>
      <c r="N6" s="87"/>
    </row>
    <row r="7" ht="52.5" customHeight="1" spans="1:14">
      <c r="A7" s="9" t="s">
        <v>171</v>
      </c>
      <c r="B7" s="9" t="s">
        <v>172</v>
      </c>
      <c r="C7" s="82" t="s">
        <v>173</v>
      </c>
      <c r="D7" s="82" t="s">
        <v>174</v>
      </c>
      <c r="E7" s="80"/>
      <c r="F7" s="11"/>
      <c r="G7" s="11"/>
      <c r="H7" s="13">
        <v>2</v>
      </c>
      <c r="I7" s="9"/>
      <c r="J7" s="9"/>
      <c r="K7" s="9"/>
      <c r="L7" s="13"/>
      <c r="M7" s="88">
        <v>2</v>
      </c>
      <c r="N7" s="87"/>
    </row>
    <row r="8" ht="52.5" customHeight="1" spans="1:14">
      <c r="A8" s="9" t="s">
        <v>175</v>
      </c>
      <c r="B8" s="9" t="s">
        <v>172</v>
      </c>
      <c r="C8" s="82" t="s">
        <v>176</v>
      </c>
      <c r="D8" s="82" t="s">
        <v>81</v>
      </c>
      <c r="E8" s="80"/>
      <c r="F8" s="11"/>
      <c r="G8" s="11">
        <v>15</v>
      </c>
      <c r="H8" s="13">
        <v>15</v>
      </c>
      <c r="I8" s="9"/>
      <c r="J8" s="9"/>
      <c r="K8" s="9"/>
      <c r="L8" s="13"/>
      <c r="M8" s="88">
        <v>15</v>
      </c>
      <c r="N8" s="87"/>
    </row>
    <row r="9" ht="52.5" customHeight="1" spans="1:14">
      <c r="A9" s="9"/>
      <c r="B9" s="9"/>
      <c r="C9" s="82" t="s">
        <v>176</v>
      </c>
      <c r="D9" s="82" t="s">
        <v>84</v>
      </c>
      <c r="E9" s="80"/>
      <c r="F9" s="11"/>
      <c r="G9" s="11">
        <v>2</v>
      </c>
      <c r="H9" s="13">
        <v>2</v>
      </c>
      <c r="I9" s="9"/>
      <c r="J9" s="9"/>
      <c r="K9" s="9"/>
      <c r="L9" s="13"/>
      <c r="M9" s="88">
        <v>2</v>
      </c>
      <c r="N9" s="87"/>
    </row>
    <row r="10" ht="57" customHeight="1" spans="1:14">
      <c r="A10" s="9" t="s">
        <v>177</v>
      </c>
      <c r="B10" s="9" t="s">
        <v>172</v>
      </c>
      <c r="C10" s="82" t="s">
        <v>173</v>
      </c>
      <c r="D10" s="82" t="s">
        <v>178</v>
      </c>
      <c r="E10" s="80"/>
      <c r="F10" s="11">
        <v>3</v>
      </c>
      <c r="G10" s="11">
        <v>3</v>
      </c>
      <c r="H10" s="13">
        <v>3</v>
      </c>
      <c r="I10" s="9"/>
      <c r="J10" s="9"/>
      <c r="K10" s="9"/>
      <c r="L10" s="13">
        <v>0.6</v>
      </c>
      <c r="M10" s="88">
        <v>2.4</v>
      </c>
      <c r="N10" s="87"/>
    </row>
    <row r="11" ht="138.75" customHeight="1" spans="1:14">
      <c r="A11" s="83" t="s">
        <v>179</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9"/>
    </row>
    <row r="13" spans="1:13">
      <c r="A13" s="85"/>
      <c r="B13" s="85"/>
      <c r="C13" s="85"/>
      <c r="F13" s="86"/>
      <c r="G13" s="86"/>
      <c r="H13" s="86"/>
      <c r="I13" s="86"/>
      <c r="J13" s="86"/>
      <c r="K13" s="86"/>
      <c r="L13" s="86"/>
      <c r="M13" s="89"/>
    </row>
    <row r="14" spans="1:13">
      <c r="A14" s="85"/>
      <c r="B14" s="85"/>
      <c r="C14" s="85"/>
      <c r="F14" s="86"/>
      <c r="G14" s="86"/>
      <c r="H14" s="86"/>
      <c r="I14" s="86"/>
      <c r="J14" s="86"/>
      <c r="K14" s="86"/>
      <c r="L14" s="86"/>
      <c r="M14" s="89"/>
    </row>
    <row r="15" spans="1:13">
      <c r="A15" s="85"/>
      <c r="B15" s="85"/>
      <c r="C15" s="85"/>
      <c r="F15" s="86"/>
      <c r="G15" s="86"/>
      <c r="H15" s="86"/>
      <c r="I15" s="86"/>
      <c r="J15" s="86"/>
      <c r="K15" s="86"/>
      <c r="L15" s="86"/>
      <c r="M15" s="89"/>
    </row>
    <row r="16" spans="1:13">
      <c r="A16" s="85"/>
      <c r="B16" s="85"/>
      <c r="C16" s="85"/>
      <c r="F16" s="86"/>
      <c r="G16" s="86"/>
      <c r="H16" s="86"/>
      <c r="I16" s="86"/>
      <c r="J16" s="86"/>
      <c r="K16" s="86"/>
      <c r="L16" s="86"/>
      <c r="M16" s="89"/>
    </row>
    <row r="17" spans="1:13">
      <c r="A17" s="85"/>
      <c r="B17" s="85"/>
      <c r="C17" s="85"/>
      <c r="F17" s="86"/>
      <c r="G17" s="86"/>
      <c r="H17" s="86"/>
      <c r="I17" s="86"/>
      <c r="J17" s="86"/>
      <c r="K17" s="86"/>
      <c r="L17" s="86"/>
      <c r="M17" s="89"/>
    </row>
    <row r="18" spans="1:13">
      <c r="A18" s="85"/>
      <c r="B18" s="85"/>
      <c r="C18" s="85"/>
      <c r="F18" s="86"/>
      <c r="G18" s="86"/>
      <c r="H18" s="86"/>
      <c r="I18" s="86"/>
      <c r="J18" s="86"/>
      <c r="K18" s="86"/>
      <c r="L18" s="86"/>
      <c r="M18" s="89"/>
    </row>
    <row r="19" spans="1:13">
      <c r="A19" s="85"/>
      <c r="B19" s="85"/>
      <c r="C19" s="85"/>
      <c r="F19" s="86"/>
      <c r="G19" s="86"/>
      <c r="H19" s="86"/>
      <c r="I19" s="86"/>
      <c r="J19" s="86"/>
      <c r="K19" s="86"/>
      <c r="L19" s="86"/>
      <c r="M19" s="89"/>
    </row>
    <row r="20" spans="1:13">
      <c r="A20" s="85"/>
      <c r="B20" s="85"/>
      <c r="C20" s="85"/>
      <c r="F20" s="86"/>
      <c r="G20" s="86"/>
      <c r="H20" s="86"/>
      <c r="I20" s="86"/>
      <c r="J20" s="86"/>
      <c r="K20" s="86"/>
      <c r="L20" s="86"/>
      <c r="M20" s="89"/>
    </row>
    <row r="21" spans="1:13">
      <c r="A21" s="85"/>
      <c r="B21" s="85"/>
      <c r="C21" s="85"/>
      <c r="F21" s="86"/>
      <c r="G21" s="86"/>
      <c r="H21" s="86"/>
      <c r="I21" s="86"/>
      <c r="J21" s="86"/>
      <c r="K21" s="86"/>
      <c r="L21" s="86"/>
      <c r="M21" s="89"/>
    </row>
    <row r="22" spans="1:13">
      <c r="A22" s="85"/>
      <c r="B22" s="85"/>
      <c r="C22" s="85"/>
      <c r="F22" s="86"/>
      <c r="G22" s="86"/>
      <c r="H22" s="86"/>
      <c r="I22" s="86"/>
      <c r="J22" s="86"/>
      <c r="K22" s="86"/>
      <c r="L22" s="86"/>
      <c r="M22" s="89"/>
    </row>
    <row r="23" spans="1:13">
      <c r="A23" s="85"/>
      <c r="B23" s="85"/>
      <c r="C23" s="85"/>
      <c r="F23" s="86"/>
      <c r="G23" s="86"/>
      <c r="H23" s="86"/>
      <c r="I23" s="86"/>
      <c r="J23" s="86"/>
      <c r="K23" s="86"/>
      <c r="L23" s="86"/>
      <c r="M23" s="89"/>
    </row>
    <row r="24" spans="1:13">
      <c r="A24" s="85"/>
      <c r="B24" s="85"/>
      <c r="C24" s="85"/>
      <c r="F24" s="86"/>
      <c r="G24" s="86"/>
      <c r="H24" s="86"/>
      <c r="I24" s="86"/>
      <c r="J24" s="86"/>
      <c r="K24" s="86"/>
      <c r="L24" s="86"/>
      <c r="M24" s="89"/>
    </row>
    <row r="25" spans="6:13">
      <c r="F25" s="86"/>
      <c r="G25" s="86"/>
      <c r="H25" s="86"/>
      <c r="I25" s="86"/>
      <c r="J25" s="86"/>
      <c r="K25" s="86"/>
      <c r="L25" s="86"/>
      <c r="M25" s="89"/>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180</v>
      </c>
    </row>
    <row r="2" s="42" customFormat="1" ht="45" customHeight="1" spans="1:14">
      <c r="A2" s="44" t="s">
        <v>181</v>
      </c>
      <c r="B2" s="44"/>
      <c r="C2" s="44"/>
      <c r="D2" s="44"/>
      <c r="E2" s="44"/>
      <c r="F2" s="44"/>
      <c r="G2" s="44"/>
      <c r="H2" s="44"/>
      <c r="I2" s="44"/>
      <c r="J2" s="44"/>
      <c r="K2" s="44"/>
      <c r="L2" s="44"/>
      <c r="M2" s="44"/>
      <c r="N2" s="44"/>
    </row>
    <row r="3" ht="30.75" customHeight="1" spans="1:14">
      <c r="A3" s="45" t="s">
        <v>153</v>
      </c>
      <c r="B3" s="45"/>
      <c r="C3" s="45"/>
      <c r="D3" s="45"/>
      <c r="F3" s="46"/>
      <c r="G3" s="46"/>
      <c r="H3" s="46"/>
      <c r="I3" s="46"/>
      <c r="J3" s="46"/>
      <c r="K3" s="65" t="s">
        <v>154</v>
      </c>
      <c r="L3" s="65"/>
      <c r="M3" s="65"/>
      <c r="N3" s="65"/>
    </row>
    <row r="4" ht="27.75" customHeight="1" spans="1:15">
      <c r="A4" s="12" t="s">
        <v>106</v>
      </c>
      <c r="B4" s="12" t="s">
        <v>182</v>
      </c>
      <c r="C4" s="12" t="s">
        <v>157</v>
      </c>
      <c r="D4" s="47" t="s">
        <v>158</v>
      </c>
      <c r="E4" s="48" t="s">
        <v>159</v>
      </c>
      <c r="F4" s="49" t="s">
        <v>160</v>
      </c>
      <c r="G4" s="11" t="s">
        <v>161</v>
      </c>
      <c r="H4" s="50" t="s">
        <v>162</v>
      </c>
      <c r="I4" s="66"/>
      <c r="J4" s="66"/>
      <c r="K4" s="66"/>
      <c r="L4" s="66"/>
      <c r="M4" s="67"/>
      <c r="N4" s="68" t="s">
        <v>163</v>
      </c>
      <c r="O4" s="69"/>
    </row>
    <row r="5" ht="27.75" customHeight="1" spans="1:15">
      <c r="A5" s="51"/>
      <c r="B5" s="51"/>
      <c r="C5" s="51"/>
      <c r="D5" s="52"/>
      <c r="E5" s="53"/>
      <c r="F5" s="54"/>
      <c r="G5" s="48"/>
      <c r="H5" s="12" t="s">
        <v>164</v>
      </c>
      <c r="I5" s="50" t="s">
        <v>165</v>
      </c>
      <c r="J5" s="66"/>
      <c r="K5" s="66"/>
      <c r="L5" s="70" t="s">
        <v>166</v>
      </c>
      <c r="M5" s="48" t="s">
        <v>183</v>
      </c>
      <c r="N5" s="71"/>
      <c r="O5" s="69"/>
    </row>
    <row r="6" ht="48.75" customHeight="1" spans="1:14">
      <c r="A6" s="13"/>
      <c r="B6" s="13"/>
      <c r="C6" s="13"/>
      <c r="D6" s="55"/>
      <c r="E6" s="56"/>
      <c r="F6" s="54"/>
      <c r="G6" s="48"/>
      <c r="H6" s="13"/>
      <c r="I6" s="9" t="s">
        <v>168</v>
      </c>
      <c r="J6" s="10" t="s">
        <v>169</v>
      </c>
      <c r="K6" s="72" t="s">
        <v>170</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solo</cp:lastModifiedBy>
  <dcterms:created xsi:type="dcterms:W3CDTF">2015-07-21T11:28:00Z</dcterms:created>
  <cp:lastPrinted>2020-09-25T02:29:00Z</cp:lastPrinted>
  <dcterms:modified xsi:type="dcterms:W3CDTF">2024-02-07T03:21:31Z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