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<sst xmlns="http://schemas.openxmlformats.org/spreadsheetml/2006/main" count="392" uniqueCount="158">
  <si>
    <t>附件3</t>
  </si>
  <si>
    <t>庐山市市直部门2024-2026年中期财政规划表</t>
  </si>
  <si>
    <t>部门名称：庐山市（庐山风景名胜区管理局）庐山旅游发展委员会</t>
  </si>
  <si>
    <t>编制日期：   2024年2月6日</t>
  </si>
  <si>
    <t>编制单位：庐山市（庐山风景名胜区管理局）庐山旅游发展委员会</t>
  </si>
  <si>
    <t>单位负责人签章：</t>
  </si>
  <si>
    <t>袁勇</t>
  </si>
  <si>
    <t>财务负责人签章：</t>
  </si>
  <si>
    <t>安为民</t>
  </si>
  <si>
    <t>制表人签章：</t>
  </si>
  <si>
    <t>饶丽云</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</si>
  <si>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</si>
  <si>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</si>
  <si>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</si>
  <si>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</si>
  <si>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</si>
  <si>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</si>
  <si>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</si>
  <si>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</si>
  <si>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</si>
  <si>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</si>
  <si>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</si>
  <si>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</si>
  <si>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</si>
  <si>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</si>
  <si>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</si>
  <si>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</si>
  <si>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</si>
  <si>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2010401-行政运行</t>
  </si>
  <si>
    <t>2010402-一般行政管理事务</t>
  </si>
  <si>
    <t>2011308-招商引资</t>
  </si>
  <si>
    <t>2080505-机关事业单位基本养老保险缴费支出</t>
  </si>
  <si>
    <t>2080506-机关事业单位职业年金缴费支出</t>
  </si>
  <si>
    <t>2089999-其他社会保障和就业支出</t>
  </si>
  <si>
    <t>2101101-行政单位医疗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</si>
  <si>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</si>
  <si>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</si>
  <si>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</si>
  <si>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</si>
  <si>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</si>
  <si>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</si>
  <si>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</si>
  <si>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</si>
  <si>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</si>
  <si>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</si>
  <si>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庐山市（庐山风景名胜区管理局）庐山旅游发展委员会</t>
  </si>
  <si>
    <t>项目1</t>
  </si>
  <si>
    <t>品牌创建经费</t>
  </si>
  <si>
    <t>项目2</t>
  </si>
  <si>
    <t>导游及旅游从业人员培训费</t>
  </si>
  <si>
    <t>项目3</t>
  </si>
  <si>
    <t>上市、国企国资改革专项经费</t>
  </si>
  <si>
    <t>项目4</t>
  </si>
  <si>
    <t>旅游景区会员费</t>
  </si>
  <si>
    <t>项目5</t>
  </si>
  <si>
    <t>省深化庐山管理体制改革工作专班</t>
  </si>
  <si>
    <t>项目6</t>
  </si>
  <si>
    <t>庐山市专业森林消防大队二中队经费保障</t>
  </si>
  <si>
    <t>项目7</t>
  </si>
  <si>
    <t>防火保障工作经费</t>
  </si>
  <si>
    <t>项目8</t>
  </si>
  <si>
    <t>“三区”创建办工作经费</t>
  </si>
  <si>
    <t>项目9</t>
  </si>
  <si>
    <t>法治宣传教育费用</t>
  </si>
  <si>
    <t>项目10</t>
  </si>
  <si>
    <t>九江学院庐山发展战略研究院工作经费</t>
  </si>
  <si>
    <t>项目11</t>
  </si>
  <si>
    <t>“庐山天下悠”品牌研究经费</t>
  </si>
  <si>
    <t>项目12</t>
  </si>
  <si>
    <t>研究“庐山山岳型景区转型升级规划研究课题”经费</t>
  </si>
  <si>
    <t>项目13</t>
  </si>
  <si>
    <t>液化气公司经费</t>
  </si>
  <si>
    <t>项目14</t>
  </si>
  <si>
    <t>非税收入支出</t>
  </si>
  <si>
    <t>项目15</t>
  </si>
  <si>
    <t>福利保障经费</t>
  </si>
  <si>
    <t>项目16</t>
  </si>
  <si>
    <t>档案保护工作经费</t>
  </si>
  <si>
    <t>项目17</t>
  </si>
  <si>
    <t>纪检组工作经费</t>
  </si>
  <si>
    <t>项目18</t>
  </si>
  <si>
    <t>在庐山管理局市级老领导绩效工资补差经费</t>
  </si>
  <si>
    <t>项目19</t>
  </si>
  <si>
    <t>应急救援中心工作经费</t>
  </si>
  <si>
    <t>项目20</t>
  </si>
  <si>
    <t>商务接待经费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</si>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</sst>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Red]0.00"/>
    <numFmt numFmtId="180" formatCode="#,##0.00;[Red]#,##0.0"/>
    <numFmt numFmtId="181" formatCode="0.00_);[Red]\(0.00\)"/>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color indexed="8"/>
      <name val="宋体"/>
      <charset val="0"/>
    </font>
    <font>
      <sz val="10"/>
      <color indexed="8"/>
      <name val="宋体"/>
      <charset val="0"/>
    </font>
    <font>
      <sz val="12"/>
      <color indexed="8"/>
      <name val="宋体"/>
      <charset val="0"/>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4" borderId="16" applyNumberFormat="0" applyAlignment="0" applyProtection="0">
      <alignment vertical="center"/>
    </xf>
    <xf numFmtId="0" fontId="32" fillId="5" borderId="17" applyNumberFormat="0" applyAlignment="0" applyProtection="0">
      <alignment vertical="center"/>
    </xf>
    <xf numFmtId="0" fontId="33" fillId="5" borderId="16" applyNumberFormat="0" applyAlignment="0" applyProtection="0">
      <alignment vertical="center"/>
    </xf>
    <xf numFmtId="0" fontId="34" fillId="6"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22" fillId="0" borderId="0">
      <alignment vertical="center"/>
    </xf>
    <xf numFmtId="0" fontId="16"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6" fillId="0" borderId="0"/>
    <xf numFmtId="176" fontId="0" fillId="0" borderId="0" applyFont="0" applyFill="0" applyBorder="0" applyAlignment="0" applyProtection="0">
      <alignment vertical="center"/>
    </xf>
  </cellStyleXfs>
  <cellXfs count="17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4" fillId="0" borderId="2" xfId="0" applyNumberFormat="1" applyFont="1" applyBorder="1">
      <alignment vertical="center"/>
    </xf>
    <xf numFmtId="178" fontId="0" fillId="0" borderId="2" xfId="0" applyNumberFormat="1" applyBorder="1">
      <alignment vertical="center"/>
    </xf>
    <xf numFmtId="179" fontId="11" fillId="0" borderId="2" xfId="0" applyNumberFormat="1" applyFont="1" applyFill="1" applyBorder="1" applyAlignment="1" applyProtection="1">
      <alignment vertical="center"/>
    </xf>
    <xf numFmtId="179" fontId="12" fillId="0" borderId="12" xfId="0" applyNumberFormat="1" applyFont="1" applyFill="1" applyBorder="1" applyAlignment="1" applyProtection="1">
      <alignment vertical="center"/>
    </xf>
    <xf numFmtId="180" fontId="12" fillId="0" borderId="2" xfId="0" applyNumberFormat="1" applyFont="1" applyFill="1" applyBorder="1" applyAlignment="1" applyProtection="1">
      <alignment vertical="center" wrapText="1"/>
    </xf>
    <xf numFmtId="179" fontId="12" fillId="0" borderId="12" xfId="0" applyNumberFormat="1" applyFont="1" applyFill="1" applyBorder="1" applyAlignment="1" applyProtection="1">
      <alignment horizontal="right" vertical="center"/>
    </xf>
    <xf numFmtId="180" fontId="13" fillId="0" borderId="2" xfId="0" applyNumberFormat="1" applyFont="1" applyFill="1" applyBorder="1" applyAlignment="1" applyProtection="1">
      <alignment vertical="center" wrapText="1"/>
    </xf>
    <xf numFmtId="0" fontId="0" fillId="0" borderId="0" xfId="0" applyAlignment="1">
      <alignment vertical="center" wrapText="1"/>
    </xf>
    <xf numFmtId="0" fontId="2" fillId="0" borderId="0" xfId="52" applyAlignment="1">
      <alignment horizontal="left" vertical="center"/>
    </xf>
    <xf numFmtId="0" fontId="14"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81"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4" fillId="0" borderId="0" xfId="0" applyFont="1" applyAlignment="1">
      <alignment vertical="center"/>
    </xf>
    <xf numFmtId="0" fontId="0" fillId="0" borderId="0" xfId="0" applyAlignment="1">
      <alignment horizontal="right" vertical="center"/>
    </xf>
    <xf numFmtId="0" fontId="15" fillId="0" borderId="0" xfId="50" applyNumberFormat="1" applyFont="1" applyFill="1" applyAlignment="1" applyProtection="1">
      <alignment horizontal="left"/>
    </xf>
    <xf numFmtId="0" fontId="16" fillId="0" borderId="0" xfId="50"/>
    <xf numFmtId="0" fontId="17" fillId="0" borderId="0" xfId="50" applyFont="1" applyAlignment="1">
      <alignment horizontal="centerContinuous" vertical="center"/>
    </xf>
    <xf numFmtId="0" fontId="18" fillId="0" borderId="0" xfId="50" applyFont="1" applyAlignment="1">
      <alignment horizontal="centerContinuous" vertical="center"/>
    </xf>
    <xf numFmtId="0" fontId="16" fillId="0" borderId="0" xfId="50" applyAlignment="1">
      <alignment horizontal="centerContinuous" vertical="center"/>
    </xf>
    <xf numFmtId="49" fontId="16" fillId="0" borderId="0" xfId="50" applyNumberFormat="1" applyFont="1" applyFill="1" applyAlignment="1" applyProtection="1">
      <alignment horizontal="centerContinuous" vertical="center"/>
    </xf>
    <xf numFmtId="0" fontId="16" fillId="0" borderId="0" xfId="50" applyFill="1"/>
    <xf numFmtId="0" fontId="19" fillId="0" borderId="0" xfId="50" applyFont="1" applyFill="1" applyAlignment="1">
      <alignment horizontal="left"/>
    </xf>
    <xf numFmtId="0" fontId="19" fillId="0" borderId="0" xfId="50" applyFont="1"/>
    <xf numFmtId="0" fontId="19" fillId="0" borderId="0" xfId="50" applyFont="1" applyFill="1"/>
    <xf numFmtId="0" fontId="19" fillId="0" borderId="0" xfId="50" applyFont="1" applyAlignment="1">
      <alignment horizontal="left"/>
    </xf>
    <xf numFmtId="0" fontId="19" fillId="0" borderId="0" xfId="50" applyFont="1" applyFill="1" applyAlignment="1">
      <alignment horizontal="centerContinuous"/>
    </xf>
    <xf numFmtId="0" fontId="20" fillId="0" borderId="0" xfId="50" applyFont="1" applyAlignment="1">
      <alignment horizontal="left" vertical="top"/>
    </xf>
    <xf numFmtId="0" fontId="18" fillId="0" borderId="0" xfId="50" applyFont="1" applyFill="1" applyAlignment="1">
      <alignment horizontal="centerContinuous" vertical="center"/>
    </xf>
    <xf numFmtId="0" fontId="16" fillId="0" borderId="0" xfId="50" applyFill="1" applyAlignment="1">
      <alignment horizontal="centerContinuous" vertical="center"/>
    </xf>
    <xf numFmtId="0" fontId="19" fillId="0" borderId="0" xfId="50" applyNumberFormat="1" applyFont="1" applyFill="1" applyAlignment="1" applyProtection="1">
      <alignment horizontal="centerContinuous"/>
    </xf>
    <xf numFmtId="0" fontId="19" fillId="2" borderId="0" xfId="50" applyNumberFormat="1" applyFont="1" applyFill="1" applyAlignment="1" applyProtection="1">
      <alignment horizontal="centerContinuous"/>
    </xf>
    <xf numFmtId="0" fontId="20" fillId="0" borderId="0" xfId="50" applyFont="1" applyAlignment="1">
      <alignment horizontal="center" vertical="center"/>
    </xf>
    <xf numFmtId="0" fontId="21"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29" sqref="K29"/>
    </sheetView>
  </sheetViews>
  <sheetFormatPr defaultColWidth="9" defaultRowHeight="14.25"/>
  <cols>
    <col min="1" max="1" width="7.625" customWidth="1"/>
    <col min="2" max="2" width="7" customWidth="1"/>
    <col min="3" max="3" width="5.875" customWidth="1"/>
    <col min="4" max="4" width="2.875" customWidth="1"/>
  </cols>
  <sheetData>
    <row r="1" spans="1:15">
      <c r="A1" s="151" t="s">
        <v>0</v>
      </c>
      <c r="B1" s="152"/>
      <c r="C1" s="152"/>
      <c r="D1" s="152"/>
      <c r="E1" s="152"/>
      <c r="F1" s="152"/>
      <c r="G1" s="152"/>
      <c r="H1" s="152"/>
      <c r="I1" s="152"/>
      <c r="J1" s="152"/>
      <c r="K1" s="152"/>
      <c r="L1" s="152"/>
      <c r="M1" s="152"/>
      <c r="N1" s="152"/>
      <c r="O1" s="152"/>
    </row>
    <row r="2" spans="1:15">
      <c r="A2" s="152"/>
      <c r="B2" s="152"/>
      <c r="C2" s="152"/>
      <c r="D2" s="152"/>
      <c r="E2" s="152"/>
      <c r="F2" s="152"/>
      <c r="G2" s="152"/>
      <c r="H2" s="152"/>
      <c r="I2" s="152"/>
      <c r="J2" s="152"/>
      <c r="K2" s="152"/>
      <c r="L2" s="152"/>
      <c r="M2" s="152"/>
      <c r="N2" s="152"/>
      <c r="O2" s="152"/>
    </row>
    <row r="3" ht="46.5" spans="1:15">
      <c r="A3" s="153" t="s">
        <v>1</v>
      </c>
      <c r="B3" s="154"/>
      <c r="C3" s="154"/>
      <c r="D3" s="154"/>
      <c r="E3" s="154"/>
      <c r="F3" s="154"/>
      <c r="G3" s="154"/>
      <c r="H3" s="154"/>
      <c r="I3" s="154"/>
      <c r="J3" s="154"/>
      <c r="K3" s="164"/>
      <c r="L3" s="164"/>
      <c r="M3" s="165"/>
      <c r="N3" s="155"/>
      <c r="O3" s="155"/>
    </row>
    <row r="4" spans="1:15">
      <c r="A4" s="152"/>
      <c r="B4" s="155"/>
      <c r="C4" s="155"/>
      <c r="D4" s="155"/>
      <c r="E4" s="155"/>
      <c r="F4" s="156"/>
      <c r="G4" s="156"/>
      <c r="H4" s="155"/>
      <c r="I4" s="155"/>
      <c r="J4" s="165"/>
      <c r="K4" s="165"/>
      <c r="L4" s="165"/>
      <c r="M4" s="165"/>
      <c r="N4" s="155"/>
      <c r="O4" s="155"/>
    </row>
    <row r="5" spans="1:15">
      <c r="A5" s="157"/>
      <c r="B5" s="157"/>
      <c r="C5" s="152"/>
      <c r="D5" s="152"/>
      <c r="E5" s="152"/>
      <c r="F5" s="157"/>
      <c r="G5" s="157"/>
      <c r="H5" s="152"/>
      <c r="I5" s="152"/>
      <c r="J5" s="157"/>
      <c r="K5" s="157"/>
      <c r="L5" s="157"/>
      <c r="M5" s="152"/>
      <c r="N5" s="152"/>
      <c r="O5" s="152"/>
    </row>
    <row r="6" ht="22.5" spans="1:15">
      <c r="A6" s="152"/>
      <c r="B6" s="157"/>
      <c r="C6" s="152"/>
      <c r="D6" s="152"/>
      <c r="E6" s="152"/>
      <c r="F6" s="158" t="s">
        <v>2</v>
      </c>
      <c r="G6" s="158"/>
      <c r="H6" s="158"/>
      <c r="I6" s="158"/>
      <c r="J6" s="158"/>
      <c r="K6" s="158"/>
      <c r="L6" s="158"/>
      <c r="M6" s="158"/>
      <c r="N6" s="158"/>
      <c r="O6" s="158"/>
    </row>
    <row r="7" ht="22.5" spans="1:15">
      <c r="A7" s="152"/>
      <c r="B7" s="157"/>
      <c r="C7" s="157"/>
      <c r="D7" s="152"/>
      <c r="E7" s="152"/>
      <c r="F7" s="159"/>
      <c r="G7" s="160"/>
      <c r="H7" s="159"/>
      <c r="I7" s="160"/>
      <c r="J7" s="160"/>
      <c r="K7" s="159"/>
      <c r="L7" s="159"/>
      <c r="M7" s="159"/>
      <c r="N7" s="152"/>
      <c r="O7" s="152"/>
    </row>
    <row r="8" ht="22.5" spans="1:15">
      <c r="A8" s="152"/>
      <c r="B8" s="152"/>
      <c r="C8" s="157"/>
      <c r="D8" s="152"/>
      <c r="E8" s="152"/>
      <c r="F8" s="159"/>
      <c r="G8" s="160"/>
      <c r="H8" s="159"/>
      <c r="I8" s="160"/>
      <c r="J8" s="160"/>
      <c r="K8" s="159"/>
      <c r="L8" s="159"/>
      <c r="M8" s="159"/>
      <c r="N8" s="152"/>
      <c r="O8" s="152"/>
    </row>
    <row r="9" ht="22.5" spans="1:15">
      <c r="A9" s="152"/>
      <c r="B9" s="152"/>
      <c r="C9" s="152"/>
      <c r="D9" s="157"/>
      <c r="E9" s="152"/>
      <c r="F9" s="161" t="s">
        <v>3</v>
      </c>
      <c r="G9" s="159"/>
      <c r="H9" s="159"/>
      <c r="I9" s="159"/>
      <c r="J9" s="160"/>
      <c r="K9" s="160"/>
      <c r="L9" s="160"/>
      <c r="M9" s="159"/>
      <c r="N9" s="152"/>
      <c r="O9" s="152"/>
    </row>
    <row r="10" ht="22.5" spans="1:15">
      <c r="A10" s="152"/>
      <c r="B10" s="152"/>
      <c r="C10" s="152"/>
      <c r="D10" s="152"/>
      <c r="E10" s="152"/>
      <c r="F10" s="159"/>
      <c r="G10" s="159"/>
      <c r="H10" s="159"/>
      <c r="I10" s="159"/>
      <c r="J10" s="160"/>
      <c r="K10" s="160"/>
      <c r="L10" s="160"/>
      <c r="M10" s="160"/>
      <c r="N10" s="152"/>
      <c r="O10" s="152"/>
    </row>
    <row r="11" ht="22.5" spans="1:15">
      <c r="A11" s="152"/>
      <c r="B11" s="152"/>
      <c r="C11" s="152"/>
      <c r="D11" s="152"/>
      <c r="E11" s="152"/>
      <c r="F11" s="159"/>
      <c r="G11" s="159"/>
      <c r="H11" s="159"/>
      <c r="I11" s="160"/>
      <c r="J11" s="160"/>
      <c r="K11" s="160"/>
      <c r="L11" s="160"/>
      <c r="M11" s="159"/>
      <c r="N11" s="152"/>
      <c r="O11" s="152"/>
    </row>
    <row r="12" ht="22.5" spans="1:15">
      <c r="A12" s="152"/>
      <c r="B12" s="152"/>
      <c r="C12" s="152"/>
      <c r="D12" s="152"/>
      <c r="E12" s="152"/>
      <c r="F12" s="159" t="s">
        <v>4</v>
      </c>
      <c r="G12" s="159"/>
      <c r="H12" s="162"/>
      <c r="I12" s="166"/>
      <c r="J12" s="166"/>
      <c r="K12" s="167"/>
      <c r="L12" s="167"/>
      <c r="M12" s="167"/>
      <c r="N12" s="152"/>
      <c r="O12" s="152"/>
    </row>
    <row r="13" spans="1:15">
      <c r="A13" s="152"/>
      <c r="B13" s="152"/>
      <c r="C13" s="152"/>
      <c r="D13" s="152"/>
      <c r="E13" s="152"/>
      <c r="F13" s="152"/>
      <c r="G13" s="152"/>
      <c r="H13" s="152"/>
      <c r="I13" s="157"/>
      <c r="J13" s="157"/>
      <c r="K13" s="157"/>
      <c r="L13" s="152"/>
      <c r="M13" s="152"/>
      <c r="N13" s="152"/>
      <c r="O13" s="152"/>
    </row>
    <row r="14" spans="1:15">
      <c r="A14" s="152"/>
      <c r="B14" s="152"/>
      <c r="C14" s="152"/>
      <c r="D14" s="152"/>
      <c r="E14" s="152"/>
      <c r="F14" s="152"/>
      <c r="G14" s="152"/>
      <c r="H14" s="152"/>
      <c r="I14" s="157"/>
      <c r="J14" s="157"/>
      <c r="K14" s="157"/>
      <c r="L14" s="152"/>
      <c r="M14" s="152"/>
      <c r="N14" s="152"/>
      <c r="O14" s="152"/>
    </row>
    <row r="15" spans="1:15">
      <c r="A15" s="152"/>
      <c r="B15" s="152"/>
      <c r="C15" s="152"/>
      <c r="D15" s="152"/>
      <c r="E15" s="152"/>
      <c r="F15" s="152"/>
      <c r="G15" s="152"/>
      <c r="H15" s="152"/>
      <c r="I15" s="157"/>
      <c r="J15" s="157"/>
      <c r="K15" s="157"/>
      <c r="L15" s="152"/>
      <c r="M15" s="152"/>
      <c r="N15" s="152"/>
      <c r="O15" s="152"/>
    </row>
    <row r="16" spans="1:15">
      <c r="A16" s="152"/>
      <c r="B16" s="152"/>
      <c r="C16" s="152"/>
      <c r="D16" s="152"/>
      <c r="E16" s="152"/>
      <c r="F16" s="152"/>
      <c r="G16" s="152"/>
      <c r="H16" s="152"/>
      <c r="I16" s="157"/>
      <c r="J16" s="152"/>
      <c r="K16" s="157"/>
      <c r="L16" s="152"/>
      <c r="M16" s="152"/>
      <c r="N16" s="152"/>
      <c r="O16" s="152"/>
    </row>
    <row r="17" spans="1:15">
      <c r="A17" s="152"/>
      <c r="B17" s="152"/>
      <c r="C17" s="152"/>
      <c r="D17" s="152"/>
      <c r="E17" s="152"/>
      <c r="F17" s="152"/>
      <c r="G17" s="152"/>
      <c r="H17" s="152"/>
      <c r="I17" s="152"/>
      <c r="J17" s="152"/>
      <c r="K17" s="157"/>
      <c r="L17" s="152"/>
      <c r="M17" s="152"/>
      <c r="N17" s="152"/>
      <c r="O17" s="152"/>
    </row>
    <row r="18" ht="18.75" spans="1:15">
      <c r="A18" s="163" t="s">
        <v>5</v>
      </c>
      <c r="B18" s="163"/>
      <c r="C18" s="163"/>
      <c r="D18" s="163" t="s">
        <v>6</v>
      </c>
      <c r="E18" s="163"/>
      <c r="F18" s="163"/>
      <c r="G18" s="163" t="s">
        <v>7</v>
      </c>
      <c r="H18" s="163"/>
      <c r="I18" s="168" t="s">
        <v>8</v>
      </c>
      <c r="J18" s="168"/>
      <c r="K18" s="163"/>
      <c r="L18" s="163"/>
      <c r="M18" s="163" t="s">
        <v>9</v>
      </c>
      <c r="N18" s="163"/>
      <c r="O18" s="169" t="s">
        <v>10</v>
      </c>
    </row>
    <row r="19" spans="1:15">
      <c r="A19" s="152"/>
      <c r="B19" s="152"/>
      <c r="C19" s="152"/>
      <c r="D19" s="152"/>
      <c r="E19" s="152"/>
      <c r="F19" s="152"/>
      <c r="G19" s="152"/>
      <c r="H19" s="152"/>
      <c r="I19" s="152"/>
      <c r="J19" s="152"/>
      <c r="K19" s="152"/>
      <c r="L19" s="152"/>
      <c r="M19" s="152"/>
      <c r="N19" s="152"/>
      <c r="O19" s="152"/>
    </row>
    <row r="20" spans="1:15">
      <c r="A20" s="152"/>
      <c r="B20" s="152"/>
      <c r="C20" s="152"/>
      <c r="D20" s="152"/>
      <c r="E20" s="152"/>
      <c r="F20" s="152"/>
      <c r="G20" s="152"/>
      <c r="H20" s="152"/>
      <c r="I20" s="152"/>
      <c r="J20" s="152"/>
      <c r="K20" s="152"/>
      <c r="L20" s="152"/>
      <c r="M20" s="152"/>
      <c r="N20" s="152"/>
      <c r="O20" s="152"/>
    </row>
    <row r="21" ht="22.5" spans="1:15">
      <c r="A21" s="152"/>
      <c r="B21" s="152"/>
      <c r="C21" s="152"/>
      <c r="D21" s="152"/>
      <c r="E21" s="152"/>
      <c r="F21" s="152"/>
      <c r="G21" s="152"/>
      <c r="H21" s="152"/>
      <c r="I21" s="152"/>
      <c r="J21" s="159"/>
      <c r="K21" s="152"/>
      <c r="L21" s="152"/>
      <c r="M21" s="152"/>
      <c r="N21" s="152"/>
      <c r="O21" s="152"/>
    </row>
    <row r="22" spans="1:15">
      <c r="A22" s="152"/>
      <c r="B22" s="152"/>
      <c r="C22" s="152"/>
      <c r="D22" s="152"/>
      <c r="E22" s="152"/>
      <c r="F22" s="152"/>
      <c r="G22" s="152"/>
      <c r="H22" s="152"/>
      <c r="I22" s="152"/>
      <c r="J22" s="152"/>
      <c r="K22" s="152"/>
      <c r="L22" s="152"/>
      <c r="M22" s="152"/>
      <c r="N22" s="152"/>
      <c r="O22" s="152"/>
    </row>
    <row r="23" spans="1:15">
      <c r="A23" s="152"/>
      <c r="B23" s="152"/>
      <c r="C23" s="152"/>
      <c r="D23" s="152"/>
      <c r="E23" s="152"/>
      <c r="F23" s="152"/>
      <c r="G23" s="152"/>
      <c r="H23" s="152"/>
      <c r="I23" s="152"/>
      <c r="J23" s="152"/>
      <c r="K23" s="152"/>
      <c r="L23" s="152"/>
      <c r="M23" s="152"/>
      <c r="N23" s="152"/>
      <c r="O23" s="152"/>
    </row>
    <row r="24" spans="1:15">
      <c r="A24" s="152"/>
      <c r="B24" s="152"/>
      <c r="C24" s="152"/>
      <c r="D24" s="152"/>
      <c r="E24" s="152"/>
      <c r="F24" s="152"/>
      <c r="G24" s="152"/>
      <c r="H24" s="152"/>
      <c r="I24" s="152"/>
      <c r="J24" s="152"/>
      <c r="K24" s="152"/>
      <c r="L24" s="152"/>
      <c r="M24" s="152"/>
      <c r="N24" s="152"/>
      <c r="O24" s="152"/>
    </row>
    <row r="25" spans="1:15">
      <c r="A25" s="152"/>
      <c r="B25" s="152"/>
      <c r="C25" s="152"/>
      <c r="D25" s="152"/>
      <c r="E25" s="152"/>
      <c r="F25" s="152"/>
      <c r="G25" s="152"/>
      <c r="H25" s="152"/>
      <c r="I25" s="152"/>
      <c r="J25" s="152"/>
      <c r="K25" s="152"/>
      <c r="L25" s="152"/>
      <c r="M25" s="152"/>
      <c r="N25" s="152"/>
      <c r="O25" s="152"/>
    </row>
    <row r="26" spans="1:15">
      <c r="A26" s="152"/>
      <c r="B26" s="152"/>
      <c r="C26" s="152"/>
      <c r="D26" s="152"/>
      <c r="E26" s="152"/>
      <c r="F26" s="152"/>
      <c r="G26" s="152"/>
      <c r="H26" s="152"/>
      <c r="I26" s="152"/>
      <c r="J26" s="152"/>
      <c r="K26" s="152"/>
      <c r="L26" s="152"/>
      <c r="M26" s="152"/>
      <c r="N26" s="152"/>
      <c r="O26" s="152"/>
    </row>
  </sheetData>
  <mergeCells count="3">
    <mergeCell ref="F6:O6"/>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2" sqref="P12"/>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152</v>
      </c>
    </row>
    <row r="2" s="1" customFormat="1" ht="43.5" customHeight="1" spans="1:14">
      <c r="A2" s="5" t="s">
        <v>153</v>
      </c>
      <c r="B2" s="5"/>
      <c r="C2" s="5"/>
      <c r="D2" s="5"/>
      <c r="E2" s="5"/>
      <c r="F2" s="5"/>
      <c r="G2" s="5"/>
      <c r="H2" s="5"/>
      <c r="I2" s="5"/>
      <c r="J2" s="5"/>
      <c r="K2" s="5"/>
      <c r="L2" s="5"/>
      <c r="M2" s="5"/>
      <c r="N2" s="5"/>
    </row>
    <row r="3" ht="29.25" customHeight="1" spans="1:14">
      <c r="A3" s="6" t="s">
        <v>128</v>
      </c>
      <c r="B3" s="6"/>
      <c r="C3" s="6"/>
      <c r="D3" s="6"/>
      <c r="E3" s="7"/>
      <c r="F3" s="8"/>
      <c r="G3" s="8"/>
      <c r="H3" s="8"/>
      <c r="I3" s="8"/>
      <c r="J3" s="8"/>
      <c r="K3" s="30" t="s">
        <v>129</v>
      </c>
      <c r="L3" s="30"/>
      <c r="M3" s="30"/>
      <c r="N3" s="30"/>
    </row>
    <row r="4" ht="24.75" customHeight="1" spans="1:14">
      <c r="A4" s="9" t="s">
        <v>94</v>
      </c>
      <c r="B4" s="9" t="s">
        <v>150</v>
      </c>
      <c r="C4" s="9" t="s">
        <v>98</v>
      </c>
      <c r="D4" s="10" t="s">
        <v>154</v>
      </c>
      <c r="E4" s="11" t="s">
        <v>134</v>
      </c>
      <c r="F4" s="11" t="s">
        <v>155</v>
      </c>
      <c r="G4" s="11" t="s">
        <v>136</v>
      </c>
      <c r="H4" s="9" t="s">
        <v>137</v>
      </c>
      <c r="I4" s="9"/>
      <c r="J4" s="9"/>
      <c r="K4" s="9"/>
      <c r="L4" s="9"/>
      <c r="M4" s="9"/>
      <c r="N4" s="31" t="s">
        <v>156</v>
      </c>
    </row>
    <row r="5" ht="24.75" customHeight="1" spans="1:14">
      <c r="A5" s="9"/>
      <c r="B5" s="9"/>
      <c r="C5" s="9"/>
      <c r="D5" s="10"/>
      <c r="E5" s="11"/>
      <c r="F5" s="11"/>
      <c r="G5" s="11"/>
      <c r="H5" s="12" t="s">
        <v>139</v>
      </c>
      <c r="I5" s="32" t="s">
        <v>140</v>
      </c>
      <c r="J5" s="33"/>
      <c r="K5" s="34"/>
      <c r="L5" s="12" t="s">
        <v>141</v>
      </c>
      <c r="M5" s="12" t="s">
        <v>157</v>
      </c>
      <c r="N5" s="35"/>
    </row>
    <row r="6" ht="46.5" customHeight="1" spans="1:15">
      <c r="A6" s="9"/>
      <c r="B6" s="9"/>
      <c r="C6" s="9"/>
      <c r="D6" s="10"/>
      <c r="E6" s="11"/>
      <c r="F6" s="11"/>
      <c r="G6" s="11"/>
      <c r="H6" s="13"/>
      <c r="I6" s="9" t="s">
        <v>143</v>
      </c>
      <c r="J6" s="10" t="s">
        <v>144</v>
      </c>
      <c r="K6" s="10" t="s">
        <v>145</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workbookViewId="0">
      <selection activeCell="O9" sqref="O9"/>
    </sheetView>
  </sheetViews>
  <sheetFormatPr defaultColWidth="9" defaultRowHeight="14.25"/>
  <cols>
    <col min="1" max="1" width="11.25" customWidth="1"/>
    <col min="2" max="2" width="34.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5" width="8.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40"/>
      <c r="B1" s="140"/>
      <c r="C1" s="140"/>
      <c r="D1" s="140"/>
      <c r="E1" s="140"/>
      <c r="F1" s="140"/>
      <c r="G1" s="140"/>
      <c r="W1" s="122" t="s">
        <v>11</v>
      </c>
    </row>
    <row r="2" ht="31.5" spans="1:24">
      <c r="A2" s="141" t="s">
        <v>12</v>
      </c>
      <c r="B2" s="141"/>
      <c r="C2" s="141"/>
      <c r="D2" s="141"/>
      <c r="E2" s="141"/>
      <c r="F2" s="141"/>
      <c r="G2" s="141"/>
      <c r="H2" s="141"/>
      <c r="I2" s="141"/>
      <c r="J2" s="141"/>
      <c r="K2" s="141"/>
      <c r="L2" s="141"/>
      <c r="M2" s="141"/>
      <c r="N2" s="141"/>
      <c r="O2" s="141"/>
      <c r="P2" s="141"/>
      <c r="Q2" s="141"/>
      <c r="R2" s="141"/>
      <c r="S2" s="141"/>
      <c r="T2" s="141"/>
      <c r="U2" s="141"/>
      <c r="V2" s="141"/>
      <c r="W2" s="141"/>
      <c r="X2" s="149"/>
    </row>
    <row r="3" spans="1:23">
      <c r="A3" t="s">
        <v>13</v>
      </c>
      <c r="W3" s="150" t="s">
        <v>14</v>
      </c>
    </row>
    <row r="4" customHeight="1" spans="1:23">
      <c r="A4" s="142" t="s">
        <v>15</v>
      </c>
      <c r="B4" s="143" t="s">
        <v>16</v>
      </c>
      <c r="C4" s="142" t="s">
        <v>17</v>
      </c>
      <c r="D4" s="142"/>
      <c r="E4" s="142"/>
      <c r="F4" s="142"/>
      <c r="G4" s="142"/>
      <c r="H4" s="142"/>
      <c r="I4" s="142"/>
      <c r="J4" s="142" t="s">
        <v>18</v>
      </c>
      <c r="K4" s="142"/>
      <c r="L4" s="142"/>
      <c r="M4" s="142"/>
      <c r="N4" s="142"/>
      <c r="O4" s="142"/>
      <c r="P4" s="142"/>
      <c r="Q4" s="142" t="s">
        <v>19</v>
      </c>
      <c r="R4" s="142"/>
      <c r="S4" s="142"/>
      <c r="T4" s="142"/>
      <c r="U4" s="142"/>
      <c r="V4" s="142"/>
      <c r="W4" s="142"/>
    </row>
    <row r="5" s="139" customFormat="1" customHeight="1" spans="1:23">
      <c r="A5" s="142"/>
      <c r="B5" s="143"/>
      <c r="C5" s="142" t="s">
        <v>20</v>
      </c>
      <c r="D5" s="142" t="s">
        <v>21</v>
      </c>
      <c r="E5" s="142"/>
      <c r="F5" s="142"/>
      <c r="G5" s="142" t="s">
        <v>22</v>
      </c>
      <c r="H5" s="142"/>
      <c r="I5" s="142"/>
      <c r="J5" s="142" t="s">
        <v>20</v>
      </c>
      <c r="K5" s="142" t="s">
        <v>21</v>
      </c>
      <c r="L5" s="142"/>
      <c r="M5" s="142"/>
      <c r="N5" s="142" t="s">
        <v>22</v>
      </c>
      <c r="O5" s="142"/>
      <c r="P5" s="142"/>
      <c r="Q5" s="142" t="s">
        <v>20</v>
      </c>
      <c r="R5" s="142" t="s">
        <v>21</v>
      </c>
      <c r="S5" s="142"/>
      <c r="T5" s="142"/>
      <c r="U5" s="142" t="s">
        <v>22</v>
      </c>
      <c r="V5" s="142"/>
      <c r="W5" s="142"/>
    </row>
    <row r="6" s="139" customFormat="1" ht="44.1" customHeight="1" spans="1:23">
      <c r="A6" s="142"/>
      <c r="B6" s="143"/>
      <c r="C6" s="142"/>
      <c r="D6" s="142" t="s">
        <v>23</v>
      </c>
      <c r="E6" s="142" t="s">
        <v>24</v>
      </c>
      <c r="F6" s="142" t="s">
        <v>25</v>
      </c>
      <c r="G6" s="142" t="s">
        <v>23</v>
      </c>
      <c r="H6" s="142" t="s">
        <v>24</v>
      </c>
      <c r="I6" s="142" t="s">
        <v>25</v>
      </c>
      <c r="J6" s="142"/>
      <c r="K6" s="142" t="s">
        <v>23</v>
      </c>
      <c r="L6" s="142" t="s">
        <v>24</v>
      </c>
      <c r="M6" s="142" t="s">
        <v>25</v>
      </c>
      <c r="N6" s="142" t="s">
        <v>23</v>
      </c>
      <c r="O6" s="142" t="s">
        <v>24</v>
      </c>
      <c r="P6" s="142" t="s">
        <v>25</v>
      </c>
      <c r="Q6" s="142"/>
      <c r="R6" s="142" t="s">
        <v>23</v>
      </c>
      <c r="S6" s="142" t="s">
        <v>24</v>
      </c>
      <c r="T6" s="142" t="s">
        <v>25</v>
      </c>
      <c r="U6" s="142" t="s">
        <v>23</v>
      </c>
      <c r="V6" s="142" t="s">
        <v>24</v>
      </c>
      <c r="W6" s="142" t="s">
        <v>25</v>
      </c>
    </row>
    <row r="7" s="139" customFormat="1" ht="15" customHeight="1" spans="1:23">
      <c r="A7" s="130" t="s">
        <v>26</v>
      </c>
      <c r="B7" s="144"/>
      <c r="C7" s="145">
        <f t="shared" ref="C7:W7" si="0">SUM(C8:C16)</f>
        <v>3231.94</v>
      </c>
      <c r="D7" s="145">
        <f t="shared" si="0"/>
        <v>2225.92</v>
      </c>
      <c r="E7" s="145">
        <f t="shared" si="0"/>
        <v>2225.92</v>
      </c>
      <c r="F7" s="145">
        <f t="shared" si="0"/>
        <v>0</v>
      </c>
      <c r="G7" s="145">
        <f t="shared" si="0"/>
        <v>1006.02</v>
      </c>
      <c r="H7" s="145">
        <f t="shared" si="0"/>
        <v>1006.02</v>
      </c>
      <c r="I7" s="145">
        <f t="shared" si="0"/>
        <v>0</v>
      </c>
      <c r="J7" s="145">
        <f>K7+N7</f>
        <v>3393.537</v>
      </c>
      <c r="K7" s="145">
        <f t="shared" si="0"/>
        <v>2337.216</v>
      </c>
      <c r="L7" s="145">
        <f>E7*1.05</f>
        <v>2337.216</v>
      </c>
      <c r="M7" s="145">
        <f t="shared" si="0"/>
        <v>0</v>
      </c>
      <c r="N7" s="145">
        <f>O7+P7</f>
        <v>1056.321</v>
      </c>
      <c r="O7" s="145">
        <f>H7*1.05</f>
        <v>1056.321</v>
      </c>
      <c r="P7" s="145">
        <f t="shared" si="0"/>
        <v>0</v>
      </c>
      <c r="Q7" s="145">
        <f>R7+U7</f>
        <v>3563.21385</v>
      </c>
      <c r="R7" s="145">
        <f>S7+T7</f>
        <v>2454.0768</v>
      </c>
      <c r="S7" s="145">
        <f>L7*1.05</f>
        <v>2454.0768</v>
      </c>
      <c r="T7" s="145">
        <f t="shared" si="0"/>
        <v>0</v>
      </c>
      <c r="U7" s="145">
        <f>V7+W7</f>
        <v>1109.13705</v>
      </c>
      <c r="V7" s="145">
        <f>O7*1.05</f>
        <v>1109.13705</v>
      </c>
      <c r="W7" s="145">
        <f t="shared" si="0"/>
        <v>0</v>
      </c>
    </row>
    <row r="8" s="139" customFormat="1" ht="18" customHeight="1" spans="1:23">
      <c r="A8" s="130" t="s">
        <v>27</v>
      </c>
      <c r="B8" s="146" t="s">
        <v>28</v>
      </c>
      <c r="C8" s="145">
        <f>D8+G8</f>
        <v>1837.43</v>
      </c>
      <c r="D8" s="145">
        <f>E8+F8</f>
        <v>1837.43</v>
      </c>
      <c r="E8" s="145">
        <v>1837.43</v>
      </c>
      <c r="F8" s="145"/>
      <c r="G8" s="145">
        <f>H8+I8</f>
        <v>0</v>
      </c>
      <c r="H8" s="145"/>
      <c r="I8" s="145"/>
      <c r="J8" s="145">
        <f t="shared" ref="J8:J16" si="1">K8+N8</f>
        <v>1929.3015</v>
      </c>
      <c r="K8" s="145">
        <f>L8+M8</f>
        <v>1929.3015</v>
      </c>
      <c r="L8" s="145">
        <f t="shared" ref="L8:L16" si="2">E8*1.05</f>
        <v>1929.3015</v>
      </c>
      <c r="M8" s="145"/>
      <c r="N8" s="145">
        <f t="shared" ref="N8:N16" si="3">O8+P8</f>
        <v>0</v>
      </c>
      <c r="O8" s="145">
        <f t="shared" ref="O8:O16" si="4">H8*1.05</f>
        <v>0</v>
      </c>
      <c r="P8" s="145"/>
      <c r="Q8" s="145">
        <f t="shared" ref="Q8:Q16" si="5">R8+U8</f>
        <v>2025.766575</v>
      </c>
      <c r="R8" s="145">
        <f t="shared" ref="R8:R16" si="6">S8+T8</f>
        <v>2025.766575</v>
      </c>
      <c r="S8" s="145">
        <f t="shared" ref="S8:S16" si="7">L8*1.05</f>
        <v>2025.766575</v>
      </c>
      <c r="T8" s="145"/>
      <c r="U8" s="145">
        <f t="shared" ref="U8:U16" si="8">V8+W8</f>
        <v>0</v>
      </c>
      <c r="V8" s="145">
        <f t="shared" ref="V8:V16" si="9">O8*1.05</f>
        <v>0</v>
      </c>
      <c r="W8" s="145"/>
    </row>
    <row r="9" s="139" customFormat="1" customHeight="1" spans="1:23">
      <c r="A9" s="130"/>
      <c r="B9" s="146" t="s">
        <v>29</v>
      </c>
      <c r="C9" s="145">
        <f t="shared" ref="C9:C16" si="10">D9+G9</f>
        <v>997.5</v>
      </c>
      <c r="D9" s="145">
        <f t="shared" ref="D9:D16" si="11">E9+F9</f>
        <v>0</v>
      </c>
      <c r="E9" s="145">
        <v>0</v>
      </c>
      <c r="F9" s="145"/>
      <c r="G9" s="145">
        <f t="shared" ref="G9:G16" si="12">H9+I9</f>
        <v>997.5</v>
      </c>
      <c r="H9" s="145">
        <v>997.5</v>
      </c>
      <c r="I9" s="145"/>
      <c r="J9" s="145">
        <f t="shared" si="1"/>
        <v>1047.375</v>
      </c>
      <c r="K9" s="145">
        <v>0</v>
      </c>
      <c r="L9" s="145">
        <f t="shared" si="2"/>
        <v>0</v>
      </c>
      <c r="M9" s="145"/>
      <c r="N9" s="145">
        <f t="shared" si="3"/>
        <v>1047.375</v>
      </c>
      <c r="O9" s="145">
        <f t="shared" si="4"/>
        <v>1047.375</v>
      </c>
      <c r="P9" s="145"/>
      <c r="Q9" s="145">
        <f t="shared" si="5"/>
        <v>1099.74375</v>
      </c>
      <c r="R9" s="145">
        <f t="shared" si="6"/>
        <v>0</v>
      </c>
      <c r="S9" s="145">
        <f t="shared" si="7"/>
        <v>0</v>
      </c>
      <c r="T9" s="145"/>
      <c r="U9" s="145">
        <f t="shared" si="8"/>
        <v>1099.74375</v>
      </c>
      <c r="V9" s="145">
        <f t="shared" si="9"/>
        <v>1099.74375</v>
      </c>
      <c r="W9" s="145"/>
    </row>
    <row r="10" spans="1:23">
      <c r="A10" s="130"/>
      <c r="B10" s="147" t="s">
        <v>30</v>
      </c>
      <c r="C10" s="145">
        <f t="shared" si="10"/>
        <v>8.52</v>
      </c>
      <c r="D10" s="145">
        <f t="shared" si="11"/>
        <v>0</v>
      </c>
      <c r="E10" s="145">
        <v>0</v>
      </c>
      <c r="F10" s="145"/>
      <c r="G10" s="145">
        <f t="shared" si="12"/>
        <v>8.52</v>
      </c>
      <c r="H10" s="145">
        <v>8.52</v>
      </c>
      <c r="I10" s="145"/>
      <c r="J10" s="145">
        <f t="shared" si="1"/>
        <v>8.946</v>
      </c>
      <c r="K10" s="145">
        <f t="shared" ref="K10:K16" si="13">L10+M10</f>
        <v>0</v>
      </c>
      <c r="L10" s="145">
        <f t="shared" si="2"/>
        <v>0</v>
      </c>
      <c r="M10" s="145"/>
      <c r="N10" s="145">
        <f t="shared" si="3"/>
        <v>8.946</v>
      </c>
      <c r="O10" s="145">
        <f t="shared" si="4"/>
        <v>8.946</v>
      </c>
      <c r="P10" s="145"/>
      <c r="Q10" s="145">
        <f t="shared" si="5"/>
        <v>9.3933</v>
      </c>
      <c r="R10" s="145">
        <f t="shared" si="6"/>
        <v>0</v>
      </c>
      <c r="S10" s="145">
        <f t="shared" si="7"/>
        <v>0</v>
      </c>
      <c r="T10" s="145"/>
      <c r="U10" s="145">
        <f t="shared" si="8"/>
        <v>9.3933</v>
      </c>
      <c r="V10" s="145">
        <f t="shared" si="9"/>
        <v>9.3933</v>
      </c>
      <c r="W10" s="145"/>
    </row>
    <row r="11" spans="1:23">
      <c r="A11" s="130"/>
      <c r="B11" s="147" t="s">
        <v>31</v>
      </c>
      <c r="C11" s="145">
        <f t="shared" si="10"/>
        <v>127.15</v>
      </c>
      <c r="D11" s="145">
        <f t="shared" si="11"/>
        <v>127.15</v>
      </c>
      <c r="E11" s="145">
        <v>127.15</v>
      </c>
      <c r="F11" s="145"/>
      <c r="G11" s="145">
        <f t="shared" si="12"/>
        <v>0</v>
      </c>
      <c r="H11" s="145"/>
      <c r="I11" s="145"/>
      <c r="J11" s="145">
        <f t="shared" si="1"/>
        <v>133.5075</v>
      </c>
      <c r="K11" s="145">
        <f t="shared" si="13"/>
        <v>133.5075</v>
      </c>
      <c r="L11" s="145">
        <f t="shared" si="2"/>
        <v>133.5075</v>
      </c>
      <c r="M11" s="145"/>
      <c r="N11" s="145">
        <f t="shared" si="3"/>
        <v>0</v>
      </c>
      <c r="O11" s="145">
        <f t="shared" si="4"/>
        <v>0</v>
      </c>
      <c r="P11" s="145"/>
      <c r="Q11" s="145">
        <f t="shared" si="5"/>
        <v>140.182875</v>
      </c>
      <c r="R11" s="145">
        <f t="shared" si="6"/>
        <v>140.182875</v>
      </c>
      <c r="S11" s="145">
        <f t="shared" si="7"/>
        <v>140.182875</v>
      </c>
      <c r="T11" s="145"/>
      <c r="U11" s="145">
        <f t="shared" si="8"/>
        <v>0</v>
      </c>
      <c r="V11" s="145">
        <f t="shared" si="9"/>
        <v>0</v>
      </c>
      <c r="W11" s="145"/>
    </row>
    <row r="12" spans="1:23">
      <c r="A12" s="130"/>
      <c r="B12" s="147" t="s">
        <v>32</v>
      </c>
      <c r="C12" s="145">
        <f t="shared" si="10"/>
        <v>63.57</v>
      </c>
      <c r="D12" s="145">
        <f t="shared" si="11"/>
        <v>63.57</v>
      </c>
      <c r="E12" s="145">
        <v>63.57</v>
      </c>
      <c r="F12" s="145"/>
      <c r="G12" s="145">
        <f t="shared" si="12"/>
        <v>0</v>
      </c>
      <c r="H12" s="145"/>
      <c r="I12" s="145"/>
      <c r="J12" s="145">
        <f t="shared" si="1"/>
        <v>66.7485</v>
      </c>
      <c r="K12" s="145">
        <f t="shared" si="13"/>
        <v>66.7485</v>
      </c>
      <c r="L12" s="145">
        <f t="shared" si="2"/>
        <v>66.7485</v>
      </c>
      <c r="M12" s="145"/>
      <c r="N12" s="145">
        <f t="shared" si="3"/>
        <v>0</v>
      </c>
      <c r="O12" s="145">
        <f t="shared" si="4"/>
        <v>0</v>
      </c>
      <c r="P12" s="145"/>
      <c r="Q12" s="145">
        <f t="shared" si="5"/>
        <v>70.085925</v>
      </c>
      <c r="R12" s="145">
        <f t="shared" si="6"/>
        <v>70.085925</v>
      </c>
      <c r="S12" s="145">
        <f t="shared" si="7"/>
        <v>70.085925</v>
      </c>
      <c r="T12" s="145"/>
      <c r="U12" s="145">
        <f t="shared" si="8"/>
        <v>0</v>
      </c>
      <c r="V12" s="145">
        <f t="shared" si="9"/>
        <v>0</v>
      </c>
      <c r="W12" s="145"/>
    </row>
    <row r="13" spans="1:23">
      <c r="A13" s="131"/>
      <c r="B13" s="147" t="s">
        <v>33</v>
      </c>
      <c r="C13" s="145">
        <f t="shared" si="10"/>
        <v>0.88</v>
      </c>
      <c r="D13" s="145">
        <f t="shared" si="11"/>
        <v>0.88</v>
      </c>
      <c r="E13" s="145">
        <v>0.88</v>
      </c>
      <c r="F13" s="145"/>
      <c r="G13" s="145">
        <f t="shared" si="12"/>
        <v>0</v>
      </c>
      <c r="H13" s="145"/>
      <c r="I13" s="145"/>
      <c r="J13" s="145">
        <f t="shared" si="1"/>
        <v>0.924</v>
      </c>
      <c r="K13" s="145">
        <f t="shared" si="13"/>
        <v>0.924</v>
      </c>
      <c r="L13" s="145">
        <f t="shared" si="2"/>
        <v>0.924</v>
      </c>
      <c r="M13" s="145"/>
      <c r="N13" s="145">
        <f t="shared" si="3"/>
        <v>0</v>
      </c>
      <c r="O13" s="145">
        <f t="shared" si="4"/>
        <v>0</v>
      </c>
      <c r="P13" s="145"/>
      <c r="Q13" s="145">
        <f t="shared" si="5"/>
        <v>0.9702</v>
      </c>
      <c r="R13" s="145">
        <f t="shared" si="6"/>
        <v>0.9702</v>
      </c>
      <c r="S13" s="145">
        <f t="shared" si="7"/>
        <v>0.9702</v>
      </c>
      <c r="T13" s="145"/>
      <c r="U13" s="145">
        <f t="shared" si="8"/>
        <v>0</v>
      </c>
      <c r="V13" s="145">
        <f t="shared" si="9"/>
        <v>0</v>
      </c>
      <c r="W13" s="145"/>
    </row>
    <row r="14" spans="1:23">
      <c r="A14" s="131"/>
      <c r="B14" s="147" t="s">
        <v>34</v>
      </c>
      <c r="C14" s="145">
        <f t="shared" si="10"/>
        <v>58.15</v>
      </c>
      <c r="D14" s="145">
        <f t="shared" si="11"/>
        <v>58.15</v>
      </c>
      <c r="E14" s="145">
        <v>58.15</v>
      </c>
      <c r="F14" s="145"/>
      <c r="G14" s="145">
        <f t="shared" si="12"/>
        <v>0</v>
      </c>
      <c r="H14" s="145"/>
      <c r="I14" s="145"/>
      <c r="J14" s="145">
        <f t="shared" si="1"/>
        <v>61.0575</v>
      </c>
      <c r="K14" s="145">
        <f t="shared" si="13"/>
        <v>61.0575</v>
      </c>
      <c r="L14" s="145">
        <f t="shared" si="2"/>
        <v>61.0575</v>
      </c>
      <c r="M14" s="145"/>
      <c r="N14" s="145">
        <f t="shared" si="3"/>
        <v>0</v>
      </c>
      <c r="O14" s="145">
        <f t="shared" si="4"/>
        <v>0</v>
      </c>
      <c r="P14" s="145"/>
      <c r="Q14" s="145">
        <f t="shared" si="5"/>
        <v>64.110375</v>
      </c>
      <c r="R14" s="145">
        <f t="shared" si="6"/>
        <v>64.110375</v>
      </c>
      <c r="S14" s="145">
        <f t="shared" si="7"/>
        <v>64.110375</v>
      </c>
      <c r="T14" s="145"/>
      <c r="U14" s="145">
        <f t="shared" si="8"/>
        <v>0</v>
      </c>
      <c r="V14" s="145">
        <f t="shared" si="9"/>
        <v>0</v>
      </c>
      <c r="W14" s="145"/>
    </row>
    <row r="15" spans="1:23">
      <c r="A15" s="131"/>
      <c r="B15" s="147" t="s">
        <v>35</v>
      </c>
      <c r="C15" s="145">
        <f t="shared" si="10"/>
        <v>34.26</v>
      </c>
      <c r="D15" s="145">
        <f t="shared" si="11"/>
        <v>34.26</v>
      </c>
      <c r="E15" s="145">
        <v>34.26</v>
      </c>
      <c r="F15" s="145"/>
      <c r="G15" s="145">
        <f t="shared" si="12"/>
        <v>0</v>
      </c>
      <c r="H15" s="145"/>
      <c r="I15" s="145"/>
      <c r="J15" s="145">
        <f t="shared" si="1"/>
        <v>35.973</v>
      </c>
      <c r="K15" s="145">
        <f t="shared" si="13"/>
        <v>35.973</v>
      </c>
      <c r="L15" s="145">
        <f t="shared" si="2"/>
        <v>35.973</v>
      </c>
      <c r="M15" s="145"/>
      <c r="N15" s="145">
        <f t="shared" si="3"/>
        <v>0</v>
      </c>
      <c r="O15" s="145">
        <f t="shared" si="4"/>
        <v>0</v>
      </c>
      <c r="P15" s="145"/>
      <c r="Q15" s="145">
        <f t="shared" si="5"/>
        <v>37.77165</v>
      </c>
      <c r="R15" s="145">
        <f t="shared" si="6"/>
        <v>37.77165</v>
      </c>
      <c r="S15" s="145">
        <f t="shared" si="7"/>
        <v>37.77165</v>
      </c>
      <c r="T15" s="145"/>
      <c r="U15" s="145">
        <f t="shared" si="8"/>
        <v>0</v>
      </c>
      <c r="V15" s="145">
        <f t="shared" si="9"/>
        <v>0</v>
      </c>
      <c r="W15" s="145"/>
    </row>
    <row r="16" spans="1:23">
      <c r="A16" s="131"/>
      <c r="B16" s="147" t="s">
        <v>36</v>
      </c>
      <c r="C16" s="145">
        <f t="shared" si="10"/>
        <v>104.48</v>
      </c>
      <c r="D16" s="145">
        <f t="shared" si="11"/>
        <v>104.48</v>
      </c>
      <c r="E16" s="145">
        <v>104.48</v>
      </c>
      <c r="F16" s="145"/>
      <c r="G16" s="145">
        <f t="shared" si="12"/>
        <v>0</v>
      </c>
      <c r="H16" s="145"/>
      <c r="I16" s="145"/>
      <c r="J16" s="145">
        <f t="shared" si="1"/>
        <v>109.704</v>
      </c>
      <c r="K16" s="145">
        <f t="shared" si="13"/>
        <v>109.704</v>
      </c>
      <c r="L16" s="145">
        <f t="shared" si="2"/>
        <v>109.704</v>
      </c>
      <c r="M16" s="145"/>
      <c r="N16" s="145">
        <f t="shared" si="3"/>
        <v>0</v>
      </c>
      <c r="O16" s="145">
        <f t="shared" si="4"/>
        <v>0</v>
      </c>
      <c r="P16" s="145"/>
      <c r="Q16" s="145">
        <f t="shared" si="5"/>
        <v>115.1892</v>
      </c>
      <c r="R16" s="145">
        <f t="shared" si="6"/>
        <v>115.1892</v>
      </c>
      <c r="S16" s="145">
        <f t="shared" si="7"/>
        <v>115.1892</v>
      </c>
      <c r="T16" s="145"/>
      <c r="U16" s="145">
        <f t="shared" si="8"/>
        <v>0</v>
      </c>
      <c r="V16" s="145">
        <f t="shared" si="9"/>
        <v>0</v>
      </c>
      <c r="W16" s="145"/>
    </row>
    <row r="17" spans="1:23">
      <c r="A17" s="131"/>
      <c r="B17" s="147"/>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7"/>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7"/>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7"/>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7"/>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7"/>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7"/>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7"/>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48"/>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48"/>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1"/>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ignoredErrors>
    <ignoredError sqref="J7 L7:L16 N7" formula="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J13" sqref="J13"/>
    </sheetView>
  </sheetViews>
  <sheetFormatPr defaultColWidth="9" defaultRowHeight="14.25" outlineLevelCol="6"/>
  <cols>
    <col min="1" max="1" width="12.125" customWidth="1"/>
    <col min="2" max="2" width="24.75" customWidth="1"/>
    <col min="3" max="3" width="30.5" customWidth="1"/>
    <col min="4" max="4" width="20.5" customWidth="1"/>
    <col min="5" max="7" width="11.375" customWidth="1"/>
  </cols>
  <sheetData>
    <row r="1" spans="7:7">
      <c r="G1" s="120" t="s">
        <v>37</v>
      </c>
    </row>
    <row r="2" ht="25.5" spans="1:7">
      <c r="A2" s="121" t="s">
        <v>38</v>
      </c>
      <c r="B2" s="121"/>
      <c r="C2" s="121"/>
      <c r="D2" s="121"/>
      <c r="E2" s="121"/>
      <c r="F2" s="121"/>
      <c r="G2" s="121"/>
    </row>
    <row r="4" spans="1:7">
      <c r="A4" s="122" t="s">
        <v>13</v>
      </c>
      <c r="B4" s="122"/>
      <c r="G4" t="s">
        <v>14</v>
      </c>
    </row>
    <row r="5" ht="21.95" customHeight="1" spans="1:7">
      <c r="A5" s="123" t="s">
        <v>39</v>
      </c>
      <c r="B5" s="123" t="s">
        <v>40</v>
      </c>
      <c r="C5" s="123" t="s">
        <v>41</v>
      </c>
      <c r="D5" s="124" t="s">
        <v>42</v>
      </c>
      <c r="E5" s="125" t="s">
        <v>43</v>
      </c>
      <c r="F5" s="125"/>
      <c r="G5" s="125"/>
    </row>
    <row r="6" ht="25.5" customHeight="1" spans="1:7">
      <c r="A6" s="126"/>
      <c r="B6" s="126"/>
      <c r="C6" s="126"/>
      <c r="D6" s="126"/>
      <c r="E6" s="127" t="s">
        <v>23</v>
      </c>
      <c r="F6" s="128" t="s">
        <v>24</v>
      </c>
      <c r="G6" s="128" t="s">
        <v>44</v>
      </c>
    </row>
    <row r="7" ht="40.5" customHeight="1" spans="1:7">
      <c r="A7" s="129"/>
      <c r="B7" s="129"/>
      <c r="C7" s="129"/>
      <c r="D7" s="129"/>
      <c r="E7" s="127"/>
      <c r="F7" s="128"/>
      <c r="G7" s="128"/>
    </row>
    <row r="8" ht="21" customHeight="1" spans="1:7">
      <c r="A8" s="130" t="s">
        <v>26</v>
      </c>
      <c r="B8" s="130"/>
      <c r="C8" s="131"/>
      <c r="D8" s="131"/>
      <c r="E8" s="133">
        <f>SUM(E10:E29)</f>
        <v>1006.02</v>
      </c>
      <c r="F8" s="133">
        <f>SUM(F10:F29)</f>
        <v>1006.02</v>
      </c>
      <c r="G8" s="131"/>
    </row>
    <row r="9" ht="21" customHeight="1" spans="1:7">
      <c r="A9" s="130" t="s">
        <v>27</v>
      </c>
      <c r="B9" s="130" t="s">
        <v>45</v>
      </c>
      <c r="C9" s="131"/>
      <c r="D9" s="131"/>
      <c r="E9" s="133"/>
      <c r="F9" s="133"/>
      <c r="G9" s="131"/>
    </row>
    <row r="10" ht="21" customHeight="1" spans="1:7">
      <c r="A10" s="130" t="s">
        <v>46</v>
      </c>
      <c r="B10" s="134"/>
      <c r="C10" s="135" t="s">
        <v>47</v>
      </c>
      <c r="D10" s="130" t="s">
        <v>29</v>
      </c>
      <c r="E10" s="136">
        <f t="shared" ref="E10:E29" si="0">F10+G10</f>
        <v>2.2</v>
      </c>
      <c r="F10" s="137">
        <v>2.2</v>
      </c>
      <c r="G10" s="131"/>
    </row>
    <row r="11" ht="21" customHeight="1" spans="1:7">
      <c r="A11" s="130" t="s">
        <v>48</v>
      </c>
      <c r="B11" s="134"/>
      <c r="C11" s="135" t="s">
        <v>49</v>
      </c>
      <c r="D11" s="130" t="s">
        <v>29</v>
      </c>
      <c r="E11" s="136">
        <f t="shared" si="0"/>
        <v>2.41</v>
      </c>
      <c r="F11" s="137">
        <v>2.41</v>
      </c>
      <c r="G11" s="131"/>
    </row>
    <row r="12" ht="21" customHeight="1" spans="1:7">
      <c r="A12" s="130" t="s">
        <v>50</v>
      </c>
      <c r="B12" s="134"/>
      <c r="C12" s="135" t="s">
        <v>51</v>
      </c>
      <c r="D12" s="130" t="s">
        <v>29</v>
      </c>
      <c r="E12" s="136">
        <f t="shared" si="0"/>
        <v>6.73</v>
      </c>
      <c r="F12" s="137">
        <v>6.73</v>
      </c>
      <c r="G12" s="131"/>
    </row>
    <row r="13" ht="21" customHeight="1" spans="1:7">
      <c r="A13" s="130" t="s">
        <v>52</v>
      </c>
      <c r="B13" s="134"/>
      <c r="C13" s="135" t="s">
        <v>53</v>
      </c>
      <c r="D13" s="130" t="s">
        <v>29</v>
      </c>
      <c r="E13" s="136">
        <f t="shared" si="0"/>
        <v>2</v>
      </c>
      <c r="F13" s="137">
        <v>2</v>
      </c>
      <c r="G13" s="131"/>
    </row>
    <row r="14" ht="21" customHeight="1" spans="1:7">
      <c r="A14" s="130" t="s">
        <v>54</v>
      </c>
      <c r="B14" s="134"/>
      <c r="C14" s="135" t="s">
        <v>55</v>
      </c>
      <c r="D14" s="130" t="s">
        <v>29</v>
      </c>
      <c r="E14" s="136">
        <f t="shared" si="0"/>
        <v>2.59</v>
      </c>
      <c r="F14" s="137">
        <v>2.59</v>
      </c>
      <c r="G14" s="131"/>
    </row>
    <row r="15" ht="21" customHeight="1" spans="1:7">
      <c r="A15" s="130" t="s">
        <v>56</v>
      </c>
      <c r="B15" s="134"/>
      <c r="C15" s="135" t="s">
        <v>57</v>
      </c>
      <c r="D15" s="130" t="s">
        <v>29</v>
      </c>
      <c r="E15" s="136">
        <f t="shared" si="0"/>
        <v>336.62</v>
      </c>
      <c r="F15" s="137">
        <v>336.62</v>
      </c>
      <c r="G15" s="131"/>
    </row>
    <row r="16" ht="21" customHeight="1" spans="1:7">
      <c r="A16" s="130" t="s">
        <v>58</v>
      </c>
      <c r="B16" s="134"/>
      <c r="C16" s="135" t="s">
        <v>59</v>
      </c>
      <c r="D16" s="130" t="s">
        <v>29</v>
      </c>
      <c r="E16" s="136">
        <f t="shared" si="0"/>
        <v>50</v>
      </c>
      <c r="F16" s="137">
        <v>50</v>
      </c>
      <c r="G16" s="131"/>
    </row>
    <row r="17" ht="21" customHeight="1" spans="1:7">
      <c r="A17" s="130" t="s">
        <v>60</v>
      </c>
      <c r="B17" s="134"/>
      <c r="C17" s="135" t="s">
        <v>61</v>
      </c>
      <c r="D17" s="130" t="s">
        <v>29</v>
      </c>
      <c r="E17" s="136">
        <f t="shared" si="0"/>
        <v>5.96</v>
      </c>
      <c r="F17" s="137">
        <v>5.96</v>
      </c>
      <c r="G17" s="131"/>
    </row>
    <row r="18" ht="21" customHeight="1" spans="1:7">
      <c r="A18" s="130" t="s">
        <v>62</v>
      </c>
      <c r="B18" s="134"/>
      <c r="C18" s="135" t="s">
        <v>63</v>
      </c>
      <c r="D18" s="130" t="s">
        <v>29</v>
      </c>
      <c r="E18" s="136">
        <f t="shared" si="0"/>
        <v>0.7</v>
      </c>
      <c r="F18" s="137">
        <v>0.7</v>
      </c>
      <c r="G18" s="131"/>
    </row>
    <row r="19" ht="21" customHeight="1" spans="1:7">
      <c r="A19" s="130" t="s">
        <v>64</v>
      </c>
      <c r="B19" s="134"/>
      <c r="C19" s="135" t="s">
        <v>65</v>
      </c>
      <c r="D19" s="130" t="s">
        <v>29</v>
      </c>
      <c r="E19" s="136">
        <f t="shared" si="0"/>
        <v>50</v>
      </c>
      <c r="F19" s="137">
        <v>50</v>
      </c>
      <c r="G19" s="131"/>
    </row>
    <row r="20" ht="21" customHeight="1" spans="1:7">
      <c r="A20" s="130" t="s">
        <v>66</v>
      </c>
      <c r="B20" s="134"/>
      <c r="C20" s="135" t="s">
        <v>67</v>
      </c>
      <c r="D20" s="130" t="s">
        <v>29</v>
      </c>
      <c r="E20" s="136">
        <f t="shared" si="0"/>
        <v>16.5</v>
      </c>
      <c r="F20" s="137">
        <v>16.5</v>
      </c>
      <c r="G20" s="131"/>
    </row>
    <row r="21" ht="21" customHeight="1" spans="1:7">
      <c r="A21" s="130" t="s">
        <v>68</v>
      </c>
      <c r="B21" s="134"/>
      <c r="C21" s="135" t="s">
        <v>69</v>
      </c>
      <c r="D21" s="130" t="s">
        <v>29</v>
      </c>
      <c r="E21" s="136">
        <f t="shared" si="0"/>
        <v>21.49</v>
      </c>
      <c r="F21" s="137">
        <v>21.49</v>
      </c>
      <c r="G21" s="131"/>
    </row>
    <row r="22" ht="21" customHeight="1" spans="1:7">
      <c r="A22" s="130" t="s">
        <v>70</v>
      </c>
      <c r="B22" s="134"/>
      <c r="C22" s="135" t="s">
        <v>71</v>
      </c>
      <c r="D22" s="130" t="s">
        <v>29</v>
      </c>
      <c r="E22" s="136">
        <f t="shared" si="0"/>
        <v>87.37</v>
      </c>
      <c r="F22" s="137">
        <v>87.37</v>
      </c>
      <c r="G22" s="131"/>
    </row>
    <row r="23" ht="21" customHeight="1" spans="1:7">
      <c r="A23" s="130" t="s">
        <v>72</v>
      </c>
      <c r="B23" s="134"/>
      <c r="C23" s="135" t="s">
        <v>73</v>
      </c>
      <c r="D23" s="130" t="s">
        <v>29</v>
      </c>
      <c r="E23" s="136">
        <f t="shared" si="0"/>
        <v>150</v>
      </c>
      <c r="F23" s="137">
        <v>150</v>
      </c>
      <c r="G23" s="131"/>
    </row>
    <row r="24" ht="21" customHeight="1" spans="1:7">
      <c r="A24" s="130" t="s">
        <v>74</v>
      </c>
      <c r="B24" s="134"/>
      <c r="C24" s="135" t="s">
        <v>75</v>
      </c>
      <c r="D24" s="130" t="s">
        <v>29</v>
      </c>
      <c r="E24" s="136">
        <f t="shared" si="0"/>
        <v>105.88</v>
      </c>
      <c r="F24" s="137">
        <v>105.88</v>
      </c>
      <c r="G24" s="131"/>
    </row>
    <row r="25" ht="21" customHeight="1" spans="1:7">
      <c r="A25" s="130" t="s">
        <v>76</v>
      </c>
      <c r="B25" s="134"/>
      <c r="C25" s="135" t="s">
        <v>77</v>
      </c>
      <c r="D25" s="130" t="s">
        <v>29</v>
      </c>
      <c r="E25" s="136">
        <f t="shared" si="0"/>
        <v>6.19</v>
      </c>
      <c r="F25" s="137">
        <v>6.19</v>
      </c>
      <c r="G25" s="131"/>
    </row>
    <row r="26" ht="21" customHeight="1" spans="1:7">
      <c r="A26" s="130" t="s">
        <v>78</v>
      </c>
      <c r="B26" s="134"/>
      <c r="C26" s="135" t="s">
        <v>79</v>
      </c>
      <c r="D26" s="130" t="s">
        <v>29</v>
      </c>
      <c r="E26" s="136">
        <f t="shared" si="0"/>
        <v>51</v>
      </c>
      <c r="F26" s="137">
        <v>51</v>
      </c>
      <c r="G26" s="131"/>
    </row>
    <row r="27" ht="21" customHeight="1" spans="1:7">
      <c r="A27" s="130" t="s">
        <v>80</v>
      </c>
      <c r="B27" s="134"/>
      <c r="C27" s="135" t="s">
        <v>81</v>
      </c>
      <c r="D27" s="130" t="s">
        <v>29</v>
      </c>
      <c r="E27" s="136">
        <f t="shared" si="0"/>
        <v>20</v>
      </c>
      <c r="F27" s="137">
        <v>20</v>
      </c>
      <c r="G27" s="131"/>
    </row>
    <row r="28" ht="21" customHeight="1" spans="1:7">
      <c r="A28" s="130" t="s">
        <v>82</v>
      </c>
      <c r="B28" s="134"/>
      <c r="C28" s="135" t="s">
        <v>83</v>
      </c>
      <c r="D28" s="130" t="s">
        <v>29</v>
      </c>
      <c r="E28" s="136">
        <f t="shared" si="0"/>
        <v>79.86</v>
      </c>
      <c r="F28" s="137">
        <v>79.86</v>
      </c>
      <c r="G28" s="131"/>
    </row>
    <row r="29" ht="21" customHeight="1" spans="1:7">
      <c r="A29" s="130" t="s">
        <v>84</v>
      </c>
      <c r="B29" s="134"/>
      <c r="C29" s="135" t="s">
        <v>85</v>
      </c>
      <c r="D29" s="130" t="s">
        <v>29</v>
      </c>
      <c r="E29" s="136">
        <f t="shared" si="0"/>
        <v>8.52</v>
      </c>
      <c r="F29" s="137">
        <v>8.52</v>
      </c>
      <c r="G29"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topLeftCell="A6" workbookViewId="0">
      <selection activeCell="I23" sqref="I23"/>
    </sheetView>
  </sheetViews>
  <sheetFormatPr defaultColWidth="9" defaultRowHeight="14.25" outlineLevelCol="6"/>
  <cols>
    <col min="1" max="1" width="12.125" customWidth="1"/>
    <col min="2" max="2" width="25.125" customWidth="1"/>
    <col min="3" max="3" width="39.875" customWidth="1"/>
    <col min="4" max="4" width="20.875" customWidth="1"/>
    <col min="5" max="7" width="11.375" customWidth="1"/>
  </cols>
  <sheetData>
    <row r="1" spans="7:7">
      <c r="G1" s="120" t="s">
        <v>86</v>
      </c>
    </row>
    <row r="2" ht="25.5" spans="1:7">
      <c r="A2" s="121" t="s">
        <v>87</v>
      </c>
      <c r="B2" s="121"/>
      <c r="C2" s="121"/>
      <c r="D2" s="121"/>
      <c r="E2" s="121"/>
      <c r="F2" s="121"/>
      <c r="G2" s="121"/>
    </row>
    <row r="4" spans="1:2">
      <c r="A4" s="122" t="s">
        <v>13</v>
      </c>
      <c r="B4" s="122"/>
    </row>
    <row r="5" ht="21.95" customHeight="1" spans="1:7">
      <c r="A5" s="123" t="s">
        <v>39</v>
      </c>
      <c r="B5" s="123" t="s">
        <v>40</v>
      </c>
      <c r="C5" s="123" t="s">
        <v>41</v>
      </c>
      <c r="D5" s="124" t="s">
        <v>42</v>
      </c>
      <c r="E5" s="125" t="s">
        <v>43</v>
      </c>
      <c r="F5" s="125"/>
      <c r="G5" s="125"/>
    </row>
    <row r="6" ht="25.5" customHeight="1" spans="1:7">
      <c r="A6" s="126"/>
      <c r="B6" s="126"/>
      <c r="C6" s="126"/>
      <c r="D6" s="126"/>
      <c r="E6" s="127" t="s">
        <v>23</v>
      </c>
      <c r="F6" s="128" t="s">
        <v>24</v>
      </c>
      <c r="G6" s="128" t="s">
        <v>44</v>
      </c>
    </row>
    <row r="7" ht="40.5" customHeight="1" spans="1:7">
      <c r="A7" s="129"/>
      <c r="B7" s="129"/>
      <c r="C7" s="129"/>
      <c r="D7" s="129"/>
      <c r="E7" s="127"/>
      <c r="F7" s="128"/>
      <c r="G7" s="128"/>
    </row>
    <row r="8" ht="21" customHeight="1" spans="1:7">
      <c r="A8" s="130" t="s">
        <v>26</v>
      </c>
      <c r="B8" s="130"/>
      <c r="C8" s="131"/>
      <c r="D8" s="131"/>
      <c r="E8" s="133">
        <f>SUM(E10:E29)</f>
        <v>1056.321</v>
      </c>
      <c r="F8" s="133">
        <f>SUM(F10:F29)</f>
        <v>1056.321</v>
      </c>
      <c r="G8" s="131"/>
    </row>
    <row r="9" ht="21" customHeight="1" spans="1:7">
      <c r="A9" s="130" t="s">
        <v>27</v>
      </c>
      <c r="B9" s="130" t="s">
        <v>45</v>
      </c>
      <c r="C9" s="131"/>
      <c r="D9" s="131"/>
      <c r="E9" s="133"/>
      <c r="F9" s="133"/>
      <c r="G9" s="131"/>
    </row>
    <row r="10" ht="21" customHeight="1" spans="1:7">
      <c r="A10" s="130" t="s">
        <v>46</v>
      </c>
      <c r="B10" s="134"/>
      <c r="C10" s="135" t="s">
        <v>47</v>
      </c>
      <c r="D10" s="130" t="s">
        <v>29</v>
      </c>
      <c r="E10" s="136">
        <f t="shared" ref="E10:E29" si="0">F10+G10</f>
        <v>2.31</v>
      </c>
      <c r="F10" s="137">
        <f>'附件3  02项目支出表（2024年）'!F10*1.05</f>
        <v>2.31</v>
      </c>
      <c r="G10" s="138"/>
    </row>
    <row r="11" ht="21" customHeight="1" spans="1:7">
      <c r="A11" s="130" t="s">
        <v>48</v>
      </c>
      <c r="B11" s="134"/>
      <c r="C11" s="135" t="s">
        <v>49</v>
      </c>
      <c r="D11" s="130" t="s">
        <v>29</v>
      </c>
      <c r="E11" s="136">
        <f t="shared" si="0"/>
        <v>2.5305</v>
      </c>
      <c r="F11" s="137">
        <f>'附件3  02项目支出表（2024年）'!F11*1.05</f>
        <v>2.5305</v>
      </c>
      <c r="G11" s="138"/>
    </row>
    <row r="12" ht="21" customHeight="1" spans="1:7">
      <c r="A12" s="130" t="s">
        <v>50</v>
      </c>
      <c r="B12" s="134"/>
      <c r="C12" s="135" t="s">
        <v>51</v>
      </c>
      <c r="D12" s="130" t="s">
        <v>29</v>
      </c>
      <c r="E12" s="136">
        <f t="shared" si="0"/>
        <v>7.0665</v>
      </c>
      <c r="F12" s="137">
        <f>'附件3  02项目支出表（2024年）'!F12*1.05</f>
        <v>7.0665</v>
      </c>
      <c r="G12" s="138"/>
    </row>
    <row r="13" ht="21" customHeight="1" spans="1:7">
      <c r="A13" s="130" t="s">
        <v>52</v>
      </c>
      <c r="B13" s="134"/>
      <c r="C13" s="135" t="s">
        <v>53</v>
      </c>
      <c r="D13" s="130" t="s">
        <v>29</v>
      </c>
      <c r="E13" s="136">
        <f t="shared" si="0"/>
        <v>2.1</v>
      </c>
      <c r="F13" s="137">
        <f>'附件3  02项目支出表（2024年）'!F13*1.05</f>
        <v>2.1</v>
      </c>
      <c r="G13" s="138"/>
    </row>
    <row r="14" ht="21" customHeight="1" spans="1:7">
      <c r="A14" s="130" t="s">
        <v>54</v>
      </c>
      <c r="B14" s="134"/>
      <c r="C14" s="135" t="s">
        <v>55</v>
      </c>
      <c r="D14" s="130" t="s">
        <v>29</v>
      </c>
      <c r="E14" s="136">
        <f t="shared" si="0"/>
        <v>2.7195</v>
      </c>
      <c r="F14" s="137">
        <f>'附件3  02项目支出表（2024年）'!F14*1.05</f>
        <v>2.7195</v>
      </c>
      <c r="G14" s="138"/>
    </row>
    <row r="15" ht="21" customHeight="1" spans="1:7">
      <c r="A15" s="130" t="s">
        <v>56</v>
      </c>
      <c r="B15" s="134"/>
      <c r="C15" s="135" t="s">
        <v>57</v>
      </c>
      <c r="D15" s="130" t="s">
        <v>29</v>
      </c>
      <c r="E15" s="136">
        <f t="shared" si="0"/>
        <v>353.451</v>
      </c>
      <c r="F15" s="137">
        <f>'附件3  02项目支出表（2024年）'!F15*1.05</f>
        <v>353.451</v>
      </c>
      <c r="G15" s="138"/>
    </row>
    <row r="16" ht="21" customHeight="1" spans="1:7">
      <c r="A16" s="130" t="s">
        <v>58</v>
      </c>
      <c r="B16" s="134"/>
      <c r="C16" s="135" t="s">
        <v>59</v>
      </c>
      <c r="D16" s="130" t="s">
        <v>29</v>
      </c>
      <c r="E16" s="136">
        <f t="shared" si="0"/>
        <v>52.5</v>
      </c>
      <c r="F16" s="137">
        <f>'附件3  02项目支出表（2024年）'!F16*1.05</f>
        <v>52.5</v>
      </c>
      <c r="G16" s="138"/>
    </row>
    <row r="17" ht="21" customHeight="1" spans="1:7">
      <c r="A17" s="130" t="s">
        <v>60</v>
      </c>
      <c r="B17" s="134"/>
      <c r="C17" s="135" t="s">
        <v>61</v>
      </c>
      <c r="D17" s="130" t="s">
        <v>29</v>
      </c>
      <c r="E17" s="136">
        <f t="shared" si="0"/>
        <v>6.258</v>
      </c>
      <c r="F17" s="137">
        <f>'附件3  02项目支出表（2024年）'!F17*1.05</f>
        <v>6.258</v>
      </c>
      <c r="G17" s="138"/>
    </row>
    <row r="18" ht="21" customHeight="1" spans="1:7">
      <c r="A18" s="130" t="s">
        <v>62</v>
      </c>
      <c r="B18" s="134"/>
      <c r="C18" s="135" t="s">
        <v>63</v>
      </c>
      <c r="D18" s="130" t="s">
        <v>29</v>
      </c>
      <c r="E18" s="136">
        <f t="shared" si="0"/>
        <v>0.735</v>
      </c>
      <c r="F18" s="137">
        <f>'附件3  02项目支出表（2024年）'!F18*1.05</f>
        <v>0.735</v>
      </c>
      <c r="G18" s="138"/>
    </row>
    <row r="19" ht="21" customHeight="1" spans="1:7">
      <c r="A19" s="130" t="s">
        <v>64</v>
      </c>
      <c r="B19" s="134"/>
      <c r="C19" s="135" t="s">
        <v>65</v>
      </c>
      <c r="D19" s="130" t="s">
        <v>29</v>
      </c>
      <c r="E19" s="136">
        <f t="shared" si="0"/>
        <v>52.5</v>
      </c>
      <c r="F19" s="137">
        <f>'附件3  02项目支出表（2024年）'!F19*1.05</f>
        <v>52.5</v>
      </c>
      <c r="G19" s="138"/>
    </row>
    <row r="20" ht="21" customHeight="1" spans="1:7">
      <c r="A20" s="130" t="s">
        <v>66</v>
      </c>
      <c r="B20" s="134"/>
      <c r="C20" s="135" t="s">
        <v>67</v>
      </c>
      <c r="D20" s="130" t="s">
        <v>29</v>
      </c>
      <c r="E20" s="136">
        <f t="shared" si="0"/>
        <v>17.325</v>
      </c>
      <c r="F20" s="137">
        <f>'附件3  02项目支出表（2024年）'!F20*1.05</f>
        <v>17.325</v>
      </c>
      <c r="G20" s="138"/>
    </row>
    <row r="21" ht="21" customHeight="1" spans="1:7">
      <c r="A21" s="130" t="s">
        <v>68</v>
      </c>
      <c r="B21" s="134"/>
      <c r="C21" s="135" t="s">
        <v>69</v>
      </c>
      <c r="D21" s="130" t="s">
        <v>29</v>
      </c>
      <c r="E21" s="136">
        <f t="shared" si="0"/>
        <v>22.5645</v>
      </c>
      <c r="F21" s="137">
        <f>'附件3  02项目支出表（2024年）'!F21*1.05</f>
        <v>22.5645</v>
      </c>
      <c r="G21" s="138"/>
    </row>
    <row r="22" ht="21" customHeight="1" spans="1:7">
      <c r="A22" s="130" t="s">
        <v>70</v>
      </c>
      <c r="B22" s="134"/>
      <c r="C22" s="135" t="s">
        <v>71</v>
      </c>
      <c r="D22" s="130" t="s">
        <v>29</v>
      </c>
      <c r="E22" s="136">
        <f t="shared" si="0"/>
        <v>91.7385</v>
      </c>
      <c r="F22" s="137">
        <f>'附件3  02项目支出表（2024年）'!F22*1.05</f>
        <v>91.7385</v>
      </c>
      <c r="G22" s="138"/>
    </row>
    <row r="23" ht="21" customHeight="1" spans="1:7">
      <c r="A23" s="130" t="s">
        <v>72</v>
      </c>
      <c r="B23" s="134"/>
      <c r="C23" s="135" t="s">
        <v>73</v>
      </c>
      <c r="D23" s="130" t="s">
        <v>29</v>
      </c>
      <c r="E23" s="136">
        <f t="shared" si="0"/>
        <v>157.5</v>
      </c>
      <c r="F23" s="137">
        <f>'附件3  02项目支出表（2024年）'!F23*1.05</f>
        <v>157.5</v>
      </c>
      <c r="G23" s="138"/>
    </row>
    <row r="24" ht="21" customHeight="1" spans="1:7">
      <c r="A24" s="130" t="s">
        <v>74</v>
      </c>
      <c r="B24" s="134"/>
      <c r="C24" s="135" t="s">
        <v>75</v>
      </c>
      <c r="D24" s="130" t="s">
        <v>29</v>
      </c>
      <c r="E24" s="136">
        <f t="shared" si="0"/>
        <v>111.174</v>
      </c>
      <c r="F24" s="137">
        <f>'附件3  02项目支出表（2024年）'!F24*1.05</f>
        <v>111.174</v>
      </c>
      <c r="G24" s="138"/>
    </row>
    <row r="25" ht="21" customHeight="1" spans="1:7">
      <c r="A25" s="130" t="s">
        <v>76</v>
      </c>
      <c r="B25" s="134"/>
      <c r="C25" s="135" t="s">
        <v>77</v>
      </c>
      <c r="D25" s="130" t="s">
        <v>29</v>
      </c>
      <c r="E25" s="136">
        <f t="shared" si="0"/>
        <v>6.4995</v>
      </c>
      <c r="F25" s="137">
        <f>'附件3  02项目支出表（2024年）'!F25*1.05</f>
        <v>6.4995</v>
      </c>
      <c r="G25" s="138"/>
    </row>
    <row r="26" ht="21" customHeight="1" spans="1:7">
      <c r="A26" s="130" t="s">
        <v>78</v>
      </c>
      <c r="B26" s="134"/>
      <c r="C26" s="135" t="s">
        <v>79</v>
      </c>
      <c r="D26" s="130" t="s">
        <v>29</v>
      </c>
      <c r="E26" s="136">
        <f t="shared" si="0"/>
        <v>53.55</v>
      </c>
      <c r="F26" s="137">
        <f>'附件3  02项目支出表（2024年）'!F26*1.05</f>
        <v>53.55</v>
      </c>
      <c r="G26" s="138"/>
    </row>
    <row r="27" ht="21" customHeight="1" spans="1:7">
      <c r="A27" s="130" t="s">
        <v>80</v>
      </c>
      <c r="B27" s="134"/>
      <c r="C27" s="135" t="s">
        <v>81</v>
      </c>
      <c r="D27" s="130" t="s">
        <v>29</v>
      </c>
      <c r="E27" s="136">
        <f t="shared" si="0"/>
        <v>21</v>
      </c>
      <c r="F27" s="137">
        <f>'附件3  02项目支出表（2024年）'!F27*1.05</f>
        <v>21</v>
      </c>
      <c r="G27" s="138"/>
    </row>
    <row r="28" ht="21" customHeight="1" spans="1:7">
      <c r="A28" s="130" t="s">
        <v>82</v>
      </c>
      <c r="B28" s="134"/>
      <c r="C28" s="135" t="s">
        <v>83</v>
      </c>
      <c r="D28" s="130" t="s">
        <v>29</v>
      </c>
      <c r="E28" s="136">
        <f t="shared" si="0"/>
        <v>83.853</v>
      </c>
      <c r="F28" s="137">
        <f>'附件3  02项目支出表（2024年）'!F28*1.05</f>
        <v>83.853</v>
      </c>
      <c r="G28" s="138"/>
    </row>
    <row r="29" ht="21" customHeight="1" spans="1:7">
      <c r="A29" s="130" t="s">
        <v>84</v>
      </c>
      <c r="B29" s="134"/>
      <c r="C29" s="135" t="s">
        <v>85</v>
      </c>
      <c r="D29" s="130" t="s">
        <v>29</v>
      </c>
      <c r="E29" s="136">
        <f t="shared" si="0"/>
        <v>8.946</v>
      </c>
      <c r="F29" s="137">
        <f>'附件3  02项目支出表（2024年）'!F29*1.05</f>
        <v>8.946</v>
      </c>
      <c r="G29" s="138"/>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J28" sqref="J28"/>
    </sheetView>
  </sheetViews>
  <sheetFormatPr defaultColWidth="9" defaultRowHeight="14.25" outlineLevelCol="6"/>
  <cols>
    <col min="1" max="1" width="12.125" customWidth="1"/>
    <col min="2" max="2" width="23" customWidth="1"/>
    <col min="3" max="3" width="39.5" customWidth="1"/>
    <col min="4" max="4" width="20.875" customWidth="1"/>
    <col min="5" max="7" width="11.375" customWidth="1"/>
  </cols>
  <sheetData>
    <row r="1" spans="7:7">
      <c r="G1" s="120" t="s">
        <v>88</v>
      </c>
    </row>
    <row r="2" ht="25.5" spans="1:7">
      <c r="A2" s="121" t="s">
        <v>89</v>
      </c>
      <c r="B2" s="121"/>
      <c r="C2" s="121"/>
      <c r="D2" s="121"/>
      <c r="E2" s="121"/>
      <c r="F2" s="121"/>
      <c r="G2" s="121"/>
    </row>
    <row r="4" spans="1:2">
      <c r="A4" s="122" t="s">
        <v>13</v>
      </c>
      <c r="B4" s="122"/>
    </row>
    <row r="5" ht="21.95" customHeight="1" spans="1:7">
      <c r="A5" s="123" t="s">
        <v>39</v>
      </c>
      <c r="B5" s="123" t="s">
        <v>40</v>
      </c>
      <c r="C5" s="123" t="s">
        <v>41</v>
      </c>
      <c r="D5" s="124" t="s">
        <v>42</v>
      </c>
      <c r="E5" s="125" t="s">
        <v>43</v>
      </c>
      <c r="F5" s="125"/>
      <c r="G5" s="125"/>
    </row>
    <row r="6" ht="25.5" customHeight="1" spans="1:7">
      <c r="A6" s="126"/>
      <c r="B6" s="126"/>
      <c r="C6" s="126"/>
      <c r="D6" s="126"/>
      <c r="E6" s="127" t="s">
        <v>23</v>
      </c>
      <c r="F6" s="128" t="s">
        <v>24</v>
      </c>
      <c r="G6" s="128" t="s">
        <v>44</v>
      </c>
    </row>
    <row r="7" ht="40.5" customHeight="1" spans="1:7">
      <c r="A7" s="129"/>
      <c r="B7" s="129"/>
      <c r="C7" s="129"/>
      <c r="D7" s="129"/>
      <c r="E7" s="127"/>
      <c r="F7" s="128"/>
      <c r="G7" s="128"/>
    </row>
    <row r="8" ht="21" customHeight="1" spans="1:7">
      <c r="A8" s="130" t="s">
        <v>26</v>
      </c>
      <c r="B8" s="130"/>
      <c r="C8" s="131"/>
      <c r="D8" s="131"/>
      <c r="E8" s="132">
        <f>SUM(E10:E29)</f>
        <v>1109.13705</v>
      </c>
      <c r="F8" s="132">
        <f>SUM(F10:F29)</f>
        <v>1109.13705</v>
      </c>
      <c r="G8" s="131"/>
    </row>
    <row r="9" ht="21" customHeight="1" spans="1:7">
      <c r="A9" s="130" t="s">
        <v>27</v>
      </c>
      <c r="B9" s="130" t="s">
        <v>45</v>
      </c>
      <c r="C9" s="131"/>
      <c r="D9" s="131"/>
      <c r="E9" s="133"/>
      <c r="F9" s="133"/>
      <c r="G9" s="131"/>
    </row>
    <row r="10" ht="21" customHeight="1" spans="1:7">
      <c r="A10" s="130" t="s">
        <v>46</v>
      </c>
      <c r="B10" s="134"/>
      <c r="C10" s="135" t="s">
        <v>47</v>
      </c>
      <c r="D10" s="130" t="s">
        <v>29</v>
      </c>
      <c r="E10" s="136">
        <f>F10+G10</f>
        <v>2.4255</v>
      </c>
      <c r="F10" s="137">
        <f>'附件3  03项目支出表（2025年）'!F10*1.05</f>
        <v>2.4255</v>
      </c>
      <c r="G10" s="131"/>
    </row>
    <row r="11" ht="21" customHeight="1" spans="1:7">
      <c r="A11" s="130" t="s">
        <v>48</v>
      </c>
      <c r="B11" s="134"/>
      <c r="C11" s="135" t="s">
        <v>49</v>
      </c>
      <c r="D11" s="130" t="s">
        <v>29</v>
      </c>
      <c r="E11" s="136">
        <f t="shared" ref="E11:E35" si="0">F11+G11</f>
        <v>2.657025</v>
      </c>
      <c r="F11" s="137">
        <f>'附件3  03项目支出表（2025年）'!F11*1.05</f>
        <v>2.657025</v>
      </c>
      <c r="G11" s="131"/>
    </row>
    <row r="12" ht="21" customHeight="1" spans="1:7">
      <c r="A12" s="130" t="s">
        <v>50</v>
      </c>
      <c r="B12" s="134"/>
      <c r="C12" s="135" t="s">
        <v>51</v>
      </c>
      <c r="D12" s="130" t="s">
        <v>29</v>
      </c>
      <c r="E12" s="136">
        <f t="shared" si="0"/>
        <v>7.419825</v>
      </c>
      <c r="F12" s="137">
        <f>'附件3  03项目支出表（2025年）'!F12*1.05</f>
        <v>7.419825</v>
      </c>
      <c r="G12" s="131"/>
    </row>
    <row r="13" ht="21" customHeight="1" spans="1:7">
      <c r="A13" s="130" t="s">
        <v>52</v>
      </c>
      <c r="B13" s="134"/>
      <c r="C13" s="135" t="s">
        <v>53</v>
      </c>
      <c r="D13" s="130" t="s">
        <v>29</v>
      </c>
      <c r="E13" s="136">
        <f t="shared" si="0"/>
        <v>2.205</v>
      </c>
      <c r="F13" s="137">
        <f>'附件3  03项目支出表（2025年）'!F13*1.05</f>
        <v>2.205</v>
      </c>
      <c r="G13" s="131"/>
    </row>
    <row r="14" ht="21" customHeight="1" spans="1:7">
      <c r="A14" s="130" t="s">
        <v>54</v>
      </c>
      <c r="B14" s="134"/>
      <c r="C14" s="135" t="s">
        <v>55</v>
      </c>
      <c r="D14" s="130" t="s">
        <v>29</v>
      </c>
      <c r="E14" s="136">
        <f t="shared" si="0"/>
        <v>2.855475</v>
      </c>
      <c r="F14" s="137">
        <f>'附件3  03项目支出表（2025年）'!F14*1.05</f>
        <v>2.855475</v>
      </c>
      <c r="G14" s="131"/>
    </row>
    <row r="15" ht="21" customHeight="1" spans="1:7">
      <c r="A15" s="130" t="s">
        <v>56</v>
      </c>
      <c r="B15" s="134"/>
      <c r="C15" s="135" t="s">
        <v>57</v>
      </c>
      <c r="D15" s="130" t="s">
        <v>29</v>
      </c>
      <c r="E15" s="136">
        <f t="shared" si="0"/>
        <v>371.12355</v>
      </c>
      <c r="F15" s="137">
        <f>'附件3  03项目支出表（2025年）'!F15*1.05</f>
        <v>371.12355</v>
      </c>
      <c r="G15" s="131"/>
    </row>
    <row r="16" ht="21" customHeight="1" spans="1:7">
      <c r="A16" s="130" t="s">
        <v>58</v>
      </c>
      <c r="B16" s="134"/>
      <c r="C16" s="135" t="s">
        <v>59</v>
      </c>
      <c r="D16" s="130" t="s">
        <v>29</v>
      </c>
      <c r="E16" s="136">
        <f t="shared" si="0"/>
        <v>55.125</v>
      </c>
      <c r="F16" s="137">
        <f>'附件3  03项目支出表（2025年）'!F16*1.05</f>
        <v>55.125</v>
      </c>
      <c r="G16" s="131"/>
    </row>
    <row r="17" ht="21" customHeight="1" spans="1:7">
      <c r="A17" s="130" t="s">
        <v>60</v>
      </c>
      <c r="B17" s="134"/>
      <c r="C17" s="135" t="s">
        <v>61</v>
      </c>
      <c r="D17" s="130" t="s">
        <v>29</v>
      </c>
      <c r="E17" s="136">
        <f t="shared" si="0"/>
        <v>6.5709</v>
      </c>
      <c r="F17" s="137">
        <f>'附件3  03项目支出表（2025年）'!F17*1.05</f>
        <v>6.5709</v>
      </c>
      <c r="G17" s="131"/>
    </row>
    <row r="18" ht="21" customHeight="1" spans="1:7">
      <c r="A18" s="130" t="s">
        <v>62</v>
      </c>
      <c r="B18" s="134"/>
      <c r="C18" s="135" t="s">
        <v>63</v>
      </c>
      <c r="D18" s="130" t="s">
        <v>29</v>
      </c>
      <c r="E18" s="136">
        <f t="shared" si="0"/>
        <v>0.77175</v>
      </c>
      <c r="F18" s="137">
        <f>'附件3  03项目支出表（2025年）'!F18*1.05</f>
        <v>0.77175</v>
      </c>
      <c r="G18" s="131"/>
    </row>
    <row r="19" ht="21" customHeight="1" spans="1:7">
      <c r="A19" s="130" t="s">
        <v>64</v>
      </c>
      <c r="B19" s="134"/>
      <c r="C19" s="135" t="s">
        <v>65</v>
      </c>
      <c r="D19" s="130" t="s">
        <v>29</v>
      </c>
      <c r="E19" s="136">
        <f t="shared" si="0"/>
        <v>55.125</v>
      </c>
      <c r="F19" s="137">
        <f>'附件3  03项目支出表（2025年）'!F19*1.05</f>
        <v>55.125</v>
      </c>
      <c r="G19" s="131"/>
    </row>
    <row r="20" ht="21" customHeight="1" spans="1:7">
      <c r="A20" s="130" t="s">
        <v>66</v>
      </c>
      <c r="B20" s="134"/>
      <c r="C20" s="135" t="s">
        <v>67</v>
      </c>
      <c r="D20" s="130" t="s">
        <v>29</v>
      </c>
      <c r="E20" s="136">
        <f t="shared" si="0"/>
        <v>18.19125</v>
      </c>
      <c r="F20" s="137">
        <f>'附件3  03项目支出表（2025年）'!F20*1.05</f>
        <v>18.19125</v>
      </c>
      <c r="G20" s="131"/>
    </row>
    <row r="21" ht="21" customHeight="1" spans="1:7">
      <c r="A21" s="130" t="s">
        <v>68</v>
      </c>
      <c r="B21" s="134"/>
      <c r="C21" s="135" t="s">
        <v>69</v>
      </c>
      <c r="D21" s="130" t="s">
        <v>29</v>
      </c>
      <c r="E21" s="136">
        <f t="shared" si="0"/>
        <v>23.692725</v>
      </c>
      <c r="F21" s="137">
        <f>'附件3  03项目支出表（2025年）'!F21*1.05</f>
        <v>23.692725</v>
      </c>
      <c r="G21" s="131"/>
    </row>
    <row r="22" ht="21" customHeight="1" spans="1:7">
      <c r="A22" s="130" t="s">
        <v>70</v>
      </c>
      <c r="B22" s="134"/>
      <c r="C22" s="135" t="s">
        <v>71</v>
      </c>
      <c r="D22" s="130" t="s">
        <v>29</v>
      </c>
      <c r="E22" s="136">
        <f t="shared" si="0"/>
        <v>96.325425</v>
      </c>
      <c r="F22" s="137">
        <f>'附件3  03项目支出表（2025年）'!F22*1.05</f>
        <v>96.325425</v>
      </c>
      <c r="G22" s="131"/>
    </row>
    <row r="23" ht="21" customHeight="1" spans="1:7">
      <c r="A23" s="130" t="s">
        <v>72</v>
      </c>
      <c r="B23" s="134"/>
      <c r="C23" s="135" t="s">
        <v>73</v>
      </c>
      <c r="D23" s="130" t="s">
        <v>29</v>
      </c>
      <c r="E23" s="136">
        <f t="shared" si="0"/>
        <v>165.375</v>
      </c>
      <c r="F23" s="137">
        <f>'附件3  03项目支出表（2025年）'!F23*1.05</f>
        <v>165.375</v>
      </c>
      <c r="G23" s="131"/>
    </row>
    <row r="24" ht="21" customHeight="1" spans="1:7">
      <c r="A24" s="130" t="s">
        <v>74</v>
      </c>
      <c r="B24" s="134"/>
      <c r="C24" s="135" t="s">
        <v>75</v>
      </c>
      <c r="D24" s="130" t="s">
        <v>29</v>
      </c>
      <c r="E24" s="136">
        <f t="shared" si="0"/>
        <v>116.7327</v>
      </c>
      <c r="F24" s="137">
        <f>'附件3  03项目支出表（2025年）'!F24*1.05</f>
        <v>116.7327</v>
      </c>
      <c r="G24" s="131"/>
    </row>
    <row r="25" ht="21" customHeight="1" spans="1:7">
      <c r="A25" s="130" t="s">
        <v>76</v>
      </c>
      <c r="B25" s="134"/>
      <c r="C25" s="135" t="s">
        <v>77</v>
      </c>
      <c r="D25" s="130" t="s">
        <v>29</v>
      </c>
      <c r="E25" s="136">
        <f t="shared" si="0"/>
        <v>6.824475</v>
      </c>
      <c r="F25" s="137">
        <f>'附件3  03项目支出表（2025年）'!F25*1.05</f>
        <v>6.824475</v>
      </c>
      <c r="G25" s="131"/>
    </row>
    <row r="26" ht="21" customHeight="1" spans="1:7">
      <c r="A26" s="130" t="s">
        <v>78</v>
      </c>
      <c r="B26" s="134"/>
      <c r="C26" s="135" t="s">
        <v>79</v>
      </c>
      <c r="D26" s="130" t="s">
        <v>29</v>
      </c>
      <c r="E26" s="136">
        <f t="shared" si="0"/>
        <v>56.2275</v>
      </c>
      <c r="F26" s="137">
        <f>'附件3  03项目支出表（2025年）'!F26*1.05</f>
        <v>56.2275</v>
      </c>
      <c r="G26" s="131"/>
    </row>
    <row r="27" ht="21" customHeight="1" spans="1:7">
      <c r="A27" s="130" t="s">
        <v>80</v>
      </c>
      <c r="B27" s="134"/>
      <c r="C27" s="135" t="s">
        <v>81</v>
      </c>
      <c r="D27" s="130" t="s">
        <v>29</v>
      </c>
      <c r="E27" s="136">
        <f t="shared" si="0"/>
        <v>22.05</v>
      </c>
      <c r="F27" s="137">
        <f>'附件3  03项目支出表（2025年）'!F27*1.05</f>
        <v>22.05</v>
      </c>
      <c r="G27" s="131"/>
    </row>
    <row r="28" ht="21" customHeight="1" spans="1:7">
      <c r="A28" s="130" t="s">
        <v>82</v>
      </c>
      <c r="B28" s="134"/>
      <c r="C28" s="135" t="s">
        <v>83</v>
      </c>
      <c r="D28" s="130" t="s">
        <v>29</v>
      </c>
      <c r="E28" s="136">
        <f t="shared" si="0"/>
        <v>88.04565</v>
      </c>
      <c r="F28" s="137">
        <f>'附件3  03项目支出表（2025年）'!F28*1.05</f>
        <v>88.04565</v>
      </c>
      <c r="G28" s="131"/>
    </row>
    <row r="29" ht="21" customHeight="1" spans="1:7">
      <c r="A29" s="130" t="s">
        <v>84</v>
      </c>
      <c r="B29" s="134"/>
      <c r="C29" s="135" t="s">
        <v>85</v>
      </c>
      <c r="D29" s="130" t="s">
        <v>29</v>
      </c>
      <c r="E29" s="136">
        <f t="shared" si="0"/>
        <v>9.3933</v>
      </c>
      <c r="F29" s="137">
        <f>'附件3  03项目支出表（2025年）'!F29*1.05</f>
        <v>9.3933</v>
      </c>
      <c r="G29"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X24" sqref="X24"/>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90</v>
      </c>
      <c r="B1" s="101"/>
      <c r="C1" s="101"/>
      <c r="D1" s="101"/>
      <c r="E1" s="101"/>
      <c r="F1" s="101"/>
    </row>
    <row r="2" ht="28.5" customHeight="1" spans="1:21">
      <c r="A2" s="102" t="s">
        <v>91</v>
      </c>
      <c r="B2" s="102"/>
      <c r="C2" s="102"/>
      <c r="D2" s="102"/>
      <c r="E2" s="102"/>
      <c r="F2" s="102"/>
      <c r="G2" s="102"/>
      <c r="H2" s="102"/>
      <c r="I2" s="102"/>
      <c r="J2" s="102"/>
      <c r="K2" s="102"/>
      <c r="L2" s="102"/>
      <c r="M2" s="102"/>
      <c r="N2" s="102"/>
      <c r="O2" s="102"/>
      <c r="P2" s="102"/>
      <c r="Q2" s="102"/>
      <c r="R2" s="102"/>
      <c r="S2" s="102"/>
      <c r="T2" s="102"/>
      <c r="U2" s="102"/>
    </row>
    <row r="3" ht="21" customHeight="1" spans="20:20">
      <c r="T3" s="4" t="s">
        <v>14</v>
      </c>
    </row>
    <row r="4" s="100" customFormat="1" ht="21.75" customHeight="1" spans="1:21">
      <c r="A4" s="103" t="s">
        <v>92</v>
      </c>
      <c r="B4" s="103" t="s">
        <v>93</v>
      </c>
      <c r="C4" s="103" t="s">
        <v>94</v>
      </c>
      <c r="D4" s="103" t="s">
        <v>95</v>
      </c>
      <c r="E4" s="104" t="s">
        <v>96</v>
      </c>
      <c r="F4" s="104" t="s">
        <v>97</v>
      </c>
      <c r="G4" s="104" t="s">
        <v>98</v>
      </c>
      <c r="H4" s="104"/>
      <c r="I4" s="112" t="s">
        <v>99</v>
      </c>
      <c r="J4" s="113"/>
      <c r="K4" s="113"/>
      <c r="L4" s="113"/>
      <c r="M4" s="113"/>
      <c r="N4" s="113"/>
      <c r="O4" s="114"/>
      <c r="P4" s="114"/>
      <c r="Q4" s="114"/>
      <c r="R4" s="114"/>
      <c r="S4" s="114"/>
      <c r="T4" s="114"/>
      <c r="U4" s="115"/>
    </row>
    <row r="5" s="100" customFormat="1" ht="28.5" customHeight="1" spans="1:21">
      <c r="A5" s="105"/>
      <c r="B5" s="105"/>
      <c r="C5" s="105"/>
      <c r="D5" s="105"/>
      <c r="E5" s="104"/>
      <c r="F5" s="104"/>
      <c r="G5" s="104" t="s">
        <v>21</v>
      </c>
      <c r="H5" s="106" t="s">
        <v>22</v>
      </c>
      <c r="I5" s="104" t="s">
        <v>20</v>
      </c>
      <c r="J5" s="104" t="s">
        <v>100</v>
      </c>
      <c r="K5" s="104" t="s">
        <v>101</v>
      </c>
      <c r="L5" s="104" t="s">
        <v>102</v>
      </c>
      <c r="M5" s="104" t="s">
        <v>103</v>
      </c>
      <c r="N5" s="104" t="s">
        <v>104</v>
      </c>
      <c r="O5" s="115" t="s">
        <v>105</v>
      </c>
      <c r="P5" s="104" t="s">
        <v>106</v>
      </c>
      <c r="Q5" s="104" t="s">
        <v>107</v>
      </c>
      <c r="R5" s="104" t="s">
        <v>108</v>
      </c>
      <c r="S5" s="104" t="s">
        <v>109</v>
      </c>
      <c r="T5" s="104" t="s">
        <v>110</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111</v>
      </c>
      <c r="U6" s="104" t="s">
        <v>112</v>
      </c>
    </row>
    <row r="7" spans="1:21">
      <c r="A7" s="96"/>
      <c r="B7" s="96"/>
      <c r="C7" s="96"/>
      <c r="D7" s="96"/>
      <c r="E7" s="96"/>
      <c r="F7" s="96"/>
      <c r="G7" s="96"/>
      <c r="H7" s="108"/>
      <c r="I7" s="96"/>
      <c r="J7" s="96"/>
      <c r="K7" s="96"/>
      <c r="L7" s="96"/>
      <c r="M7" s="96"/>
      <c r="N7" s="96"/>
      <c r="O7" s="116"/>
      <c r="P7" s="96"/>
      <c r="Q7" s="96"/>
      <c r="R7" s="96"/>
      <c r="S7" s="96"/>
      <c r="T7" s="96"/>
      <c r="U7" s="96"/>
    </row>
    <row r="8" spans="1:21">
      <c r="A8" s="96"/>
      <c r="B8" s="96"/>
      <c r="C8" s="94"/>
      <c r="D8" s="94"/>
      <c r="E8" s="94"/>
      <c r="F8" s="96"/>
      <c r="G8" s="96"/>
      <c r="H8" s="108"/>
      <c r="I8" s="117"/>
      <c r="J8" s="96"/>
      <c r="K8" s="96"/>
      <c r="L8" s="96"/>
      <c r="M8" s="96"/>
      <c r="N8" s="96"/>
      <c r="O8" s="118"/>
      <c r="P8" s="96"/>
      <c r="Q8" s="96"/>
      <c r="R8" s="96"/>
      <c r="S8" s="96"/>
      <c r="T8" s="96"/>
      <c r="U8" s="96"/>
    </row>
    <row r="9" spans="1:21">
      <c r="A9" s="96"/>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113</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114</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O23" sqref="O23"/>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115</v>
      </c>
    </row>
    <row r="2" ht="28.5" customHeight="1" spans="1:11">
      <c r="A2" s="90" t="s">
        <v>116</v>
      </c>
      <c r="B2" s="90"/>
      <c r="C2" s="90"/>
      <c r="D2" s="90"/>
      <c r="E2" s="90"/>
      <c r="F2" s="90"/>
      <c r="G2" s="90"/>
      <c r="H2" s="90"/>
      <c r="I2" s="90"/>
      <c r="J2" s="90"/>
      <c r="K2" s="90"/>
    </row>
    <row r="3" ht="21" customHeight="1" spans="1:10">
      <c r="A3" s="4" t="s">
        <v>117</v>
      </c>
      <c r="J3" s="4" t="s">
        <v>14</v>
      </c>
    </row>
    <row r="4" spans="1:11">
      <c r="A4" s="91" t="s">
        <v>118</v>
      </c>
      <c r="B4" s="91" t="s">
        <v>119</v>
      </c>
      <c r="C4" s="91" t="s">
        <v>120</v>
      </c>
      <c r="D4" s="91" t="s">
        <v>121</v>
      </c>
      <c r="E4" s="91" t="s">
        <v>122</v>
      </c>
      <c r="F4" s="91" t="s">
        <v>123</v>
      </c>
      <c r="G4" s="91" t="s">
        <v>96</v>
      </c>
      <c r="H4" s="91" t="s">
        <v>97</v>
      </c>
      <c r="I4" s="91"/>
      <c r="J4" s="91"/>
      <c r="K4" s="91"/>
    </row>
    <row r="5" ht="28.5" spans="1:11">
      <c r="A5" s="91"/>
      <c r="B5" s="91"/>
      <c r="C5" s="91"/>
      <c r="D5" s="91"/>
      <c r="E5" s="91"/>
      <c r="F5" s="91"/>
      <c r="G5" s="91"/>
      <c r="H5" s="92" t="s">
        <v>20</v>
      </c>
      <c r="I5" s="92" t="s">
        <v>100</v>
      </c>
      <c r="J5" s="99" t="s">
        <v>111</v>
      </c>
      <c r="K5" s="92" t="s">
        <v>124</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20</v>
      </c>
      <c r="C21" s="92"/>
      <c r="D21" s="96"/>
      <c r="E21" s="96"/>
      <c r="F21" s="96"/>
      <c r="G21" s="96"/>
      <c r="H21" s="96"/>
      <c r="I21" s="96"/>
      <c r="J21" s="96"/>
      <c r="K21" s="96"/>
    </row>
    <row r="22" ht="39.75" customHeight="1" spans="1:11">
      <c r="A22" s="98" t="s">
        <v>125</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R10" sqref="R10"/>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126</v>
      </c>
    </row>
    <row r="2" s="42" customFormat="1" ht="45.75" customHeight="1" spans="1:14">
      <c r="A2" s="44" t="s">
        <v>127</v>
      </c>
      <c r="B2" s="44"/>
      <c r="C2" s="44"/>
      <c r="D2" s="44"/>
      <c r="E2" s="44"/>
      <c r="F2" s="44"/>
      <c r="G2" s="44"/>
      <c r="H2" s="44"/>
      <c r="I2" s="44"/>
      <c r="J2" s="44"/>
      <c r="K2" s="44"/>
      <c r="L2" s="44"/>
      <c r="M2" s="44"/>
      <c r="N2" s="44"/>
    </row>
    <row r="3" s="76" customFormat="1" ht="28.5" customHeight="1" spans="1:14">
      <c r="A3" s="78" t="s">
        <v>128</v>
      </c>
      <c r="B3" s="46"/>
      <c r="C3" s="46"/>
      <c r="D3" s="46"/>
      <c r="E3" s="79"/>
      <c r="F3" s="46"/>
      <c r="G3" s="46"/>
      <c r="H3" s="46"/>
      <c r="I3" s="46"/>
      <c r="J3" s="46"/>
      <c r="K3" s="46"/>
      <c r="L3" s="65" t="s">
        <v>129</v>
      </c>
      <c r="M3" s="65"/>
      <c r="N3" s="65"/>
    </row>
    <row r="4" ht="29" customHeight="1" spans="1:14">
      <c r="A4" s="9" t="s">
        <v>130</v>
      </c>
      <c r="B4" s="9" t="s">
        <v>131</v>
      </c>
      <c r="C4" s="9" t="s">
        <v>132</v>
      </c>
      <c r="D4" s="10" t="s">
        <v>133</v>
      </c>
      <c r="E4" s="80" t="s">
        <v>134</v>
      </c>
      <c r="F4" s="11" t="s">
        <v>135</v>
      </c>
      <c r="G4" s="11" t="s">
        <v>136</v>
      </c>
      <c r="H4" s="81" t="s">
        <v>137</v>
      </c>
      <c r="I4" s="81"/>
      <c r="J4" s="81"/>
      <c r="K4" s="81"/>
      <c r="L4" s="81"/>
      <c r="M4" s="81"/>
      <c r="N4" s="87" t="s">
        <v>138</v>
      </c>
    </row>
    <row r="5" ht="27" customHeight="1" spans="1:14">
      <c r="A5" s="9"/>
      <c r="B5" s="9"/>
      <c r="C5" s="9"/>
      <c r="D5" s="10"/>
      <c r="E5" s="80"/>
      <c r="F5" s="11"/>
      <c r="G5" s="11"/>
      <c r="H5" s="12" t="s">
        <v>139</v>
      </c>
      <c r="I5" s="50" t="s">
        <v>140</v>
      </c>
      <c r="J5" s="66"/>
      <c r="K5" s="67"/>
      <c r="L5" s="12" t="s">
        <v>141</v>
      </c>
      <c r="M5" s="47" t="s">
        <v>142</v>
      </c>
      <c r="N5" s="87"/>
    </row>
    <row r="6" ht="52.5" customHeight="1" spans="1:14">
      <c r="A6" s="9"/>
      <c r="B6" s="9"/>
      <c r="C6" s="9"/>
      <c r="D6" s="10"/>
      <c r="E6" s="80"/>
      <c r="F6" s="11"/>
      <c r="G6" s="11"/>
      <c r="H6" s="13"/>
      <c r="I6" s="9" t="s">
        <v>143</v>
      </c>
      <c r="J6" s="9" t="s">
        <v>144</v>
      </c>
      <c r="K6" s="9" t="s">
        <v>145</v>
      </c>
      <c r="L6" s="13"/>
      <c r="M6" s="55"/>
      <c r="N6" s="87"/>
    </row>
    <row r="7" ht="52.5" customHeight="1" spans="1:14">
      <c r="A7" s="9" t="s">
        <v>45</v>
      </c>
      <c r="B7" s="9" t="s">
        <v>146</v>
      </c>
      <c r="C7" s="82"/>
      <c r="D7" s="10" t="s">
        <v>104</v>
      </c>
      <c r="E7" s="80"/>
      <c r="F7" s="11"/>
      <c r="G7" s="11"/>
      <c r="H7" s="13">
        <v>150</v>
      </c>
      <c r="I7" s="9"/>
      <c r="J7" s="9"/>
      <c r="K7" s="9"/>
      <c r="L7" s="13"/>
      <c r="M7" s="55">
        <v>150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147</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P6" sqref="P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148</v>
      </c>
    </row>
    <row r="2" s="42" customFormat="1" ht="45" customHeight="1" spans="1:14">
      <c r="A2" s="44" t="s">
        <v>149</v>
      </c>
      <c r="B2" s="44"/>
      <c r="C2" s="44"/>
      <c r="D2" s="44"/>
      <c r="E2" s="44"/>
      <c r="F2" s="44"/>
      <c r="G2" s="44"/>
      <c r="H2" s="44"/>
      <c r="I2" s="44"/>
      <c r="J2" s="44"/>
      <c r="K2" s="44"/>
      <c r="L2" s="44"/>
      <c r="M2" s="44"/>
      <c r="N2" s="44"/>
    </row>
    <row r="3" ht="30.75" customHeight="1" spans="1:14">
      <c r="A3" s="45" t="s">
        <v>128</v>
      </c>
      <c r="B3" s="45"/>
      <c r="C3" s="45"/>
      <c r="D3" s="45"/>
      <c r="F3" s="46"/>
      <c r="G3" s="46"/>
      <c r="H3" s="46"/>
      <c r="I3" s="46"/>
      <c r="J3" s="46"/>
      <c r="K3" s="65" t="s">
        <v>129</v>
      </c>
      <c r="L3" s="65"/>
      <c r="M3" s="65"/>
      <c r="N3" s="65"/>
    </row>
    <row r="4" ht="27.75" customHeight="1" spans="1:15">
      <c r="A4" s="12" t="s">
        <v>94</v>
      </c>
      <c r="B4" s="12" t="s">
        <v>150</v>
      </c>
      <c r="C4" s="12" t="s">
        <v>132</v>
      </c>
      <c r="D4" s="47" t="s">
        <v>133</v>
      </c>
      <c r="E4" s="48" t="s">
        <v>134</v>
      </c>
      <c r="F4" s="49" t="s">
        <v>135</v>
      </c>
      <c r="G4" s="11" t="s">
        <v>136</v>
      </c>
      <c r="H4" s="50" t="s">
        <v>137</v>
      </c>
      <c r="I4" s="66"/>
      <c r="J4" s="66"/>
      <c r="K4" s="66"/>
      <c r="L4" s="66"/>
      <c r="M4" s="67"/>
      <c r="N4" s="68" t="s">
        <v>138</v>
      </c>
      <c r="O4" s="69"/>
    </row>
    <row r="5" ht="27.75" customHeight="1" spans="1:15">
      <c r="A5" s="51"/>
      <c r="B5" s="51"/>
      <c r="C5" s="51"/>
      <c r="D5" s="52"/>
      <c r="E5" s="53"/>
      <c r="F5" s="54"/>
      <c r="G5" s="48"/>
      <c r="H5" s="12" t="s">
        <v>139</v>
      </c>
      <c r="I5" s="50" t="s">
        <v>140</v>
      </c>
      <c r="J5" s="66"/>
      <c r="K5" s="66"/>
      <c r="L5" s="70" t="s">
        <v>141</v>
      </c>
      <c r="M5" s="48" t="s">
        <v>151</v>
      </c>
      <c r="N5" s="71"/>
      <c r="O5" s="69"/>
    </row>
    <row r="6" ht="48.75" customHeight="1" spans="1:14">
      <c r="A6" s="13"/>
      <c r="B6" s="13"/>
      <c r="C6" s="13"/>
      <c r="D6" s="55"/>
      <c r="E6" s="56"/>
      <c r="F6" s="54"/>
      <c r="G6" s="48"/>
      <c r="H6" s="13"/>
      <c r="I6" s="9" t="s">
        <v>143</v>
      </c>
      <c r="J6" s="10" t="s">
        <v>144</v>
      </c>
      <c r="K6" s="72" t="s">
        <v>145</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2024-02-14T06:12:37Z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46783C42904E44CA82A8E62A6C3374BC</vt:lpwstr>
  </property>
</Properties>
</file>